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v\Documents\RPR Site\Site Rating Spreadsheets\"/>
    </mc:Choice>
  </mc:AlternateContent>
  <xr:revisionPtr revIDLastSave="0" documentId="13_ncr:1_{CD3E1AA1-4FEF-435A-9D3F-050002D5FB30}" xr6:coauthVersionLast="47" xr6:coauthVersionMax="47" xr10:uidLastSave="{00000000-0000-0000-0000-000000000000}"/>
  <bookViews>
    <workbookView xWindow="384" yWindow="384" windowWidth="14148" windowHeight="8664" activeTab="3" xr2:uid="{9D1A5E81-8BB0-4DFD-94EE-F542F693A8C3}"/>
  </bookViews>
  <sheets>
    <sheet name="WP &amp; SOS" sheetId="1" r:id="rId1"/>
    <sheet name="Score Ratio" sheetId="2" r:id="rId2"/>
    <sheet name="Rating" sheetId="3" r:id="rId3"/>
    <sheet name="CCT Eval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1" i="1" l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K21" i="1" s="1"/>
  <c r="F156" i="1"/>
  <c r="J21" i="1" s="1"/>
  <c r="L21" i="1" s="1"/>
  <c r="N21" i="1" s="1"/>
  <c r="G155" i="1"/>
  <c r="F155" i="1"/>
  <c r="G154" i="1"/>
  <c r="F154" i="1"/>
  <c r="G153" i="1"/>
  <c r="F153" i="1"/>
  <c r="G152" i="1"/>
  <c r="K45" i="1" s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J114" i="1" s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2" i="1"/>
  <c r="F132" i="1"/>
  <c r="H132" i="1" s="1"/>
  <c r="H131" i="1"/>
  <c r="G131" i="1"/>
  <c r="F131" i="1"/>
  <c r="G130" i="1"/>
  <c r="H130" i="1" s="1"/>
  <c r="F130" i="1"/>
  <c r="G129" i="1"/>
  <c r="K35" i="1" s="1"/>
  <c r="F129" i="1"/>
  <c r="J35" i="1" s="1"/>
  <c r="H128" i="1"/>
  <c r="G128" i="1"/>
  <c r="F128" i="1"/>
  <c r="G127" i="1"/>
  <c r="F127" i="1"/>
  <c r="H127" i="1" s="1"/>
  <c r="G126" i="1"/>
  <c r="F126" i="1"/>
  <c r="G125" i="1"/>
  <c r="F125" i="1"/>
  <c r="G124" i="1"/>
  <c r="F124" i="1"/>
  <c r="H124" i="1" s="1"/>
  <c r="H123" i="1"/>
  <c r="G123" i="1"/>
  <c r="F123" i="1"/>
  <c r="G122" i="1"/>
  <c r="H122" i="1" s="1"/>
  <c r="F122" i="1"/>
  <c r="G121" i="1"/>
  <c r="F121" i="1"/>
  <c r="G120" i="1"/>
  <c r="F120" i="1"/>
  <c r="G119" i="1"/>
  <c r="F119" i="1"/>
  <c r="G118" i="1"/>
  <c r="F118" i="1"/>
  <c r="G117" i="1"/>
  <c r="F117" i="1"/>
  <c r="H117" i="1" s="1"/>
  <c r="G116" i="1"/>
  <c r="F116" i="1"/>
  <c r="H116" i="1" s="1"/>
  <c r="H115" i="1"/>
  <c r="G115" i="1"/>
  <c r="F115" i="1"/>
  <c r="G114" i="1"/>
  <c r="H114" i="1" s="1"/>
  <c r="F114" i="1"/>
  <c r="G113" i="1"/>
  <c r="K51" i="1" s="1"/>
  <c r="F113" i="1"/>
  <c r="H112" i="1"/>
  <c r="G112" i="1"/>
  <c r="F112" i="1"/>
  <c r="G111" i="1"/>
  <c r="F111" i="1"/>
  <c r="H111" i="1" s="1"/>
  <c r="G110" i="1"/>
  <c r="F110" i="1"/>
  <c r="G109" i="1"/>
  <c r="F109" i="1"/>
  <c r="H109" i="1" s="1"/>
  <c r="G108" i="1"/>
  <c r="F108" i="1"/>
  <c r="H108" i="1" s="1"/>
  <c r="H107" i="1"/>
  <c r="G107" i="1"/>
  <c r="F107" i="1"/>
  <c r="G106" i="1"/>
  <c r="F106" i="1"/>
  <c r="G105" i="1"/>
  <c r="F105" i="1"/>
  <c r="G104" i="1"/>
  <c r="F104" i="1"/>
  <c r="J61" i="1" s="1"/>
  <c r="G103" i="1"/>
  <c r="F103" i="1"/>
  <c r="G102" i="1"/>
  <c r="F102" i="1"/>
  <c r="G101" i="1"/>
  <c r="F101" i="1"/>
  <c r="H101" i="1" s="1"/>
  <c r="G100" i="1"/>
  <c r="F100" i="1"/>
  <c r="H100" i="1" s="1"/>
  <c r="H99" i="1"/>
  <c r="G99" i="1"/>
  <c r="F99" i="1"/>
  <c r="G98" i="1"/>
  <c r="F98" i="1"/>
  <c r="G97" i="1"/>
  <c r="F97" i="1"/>
  <c r="H96" i="1"/>
  <c r="G96" i="1"/>
  <c r="F96" i="1"/>
  <c r="G95" i="1"/>
  <c r="F95" i="1"/>
  <c r="G94" i="1"/>
  <c r="F94" i="1"/>
  <c r="G93" i="1"/>
  <c r="F93" i="1"/>
  <c r="H93" i="1" s="1"/>
  <c r="G92" i="1"/>
  <c r="F92" i="1"/>
  <c r="H92" i="1" s="1"/>
  <c r="H91" i="1"/>
  <c r="G91" i="1"/>
  <c r="F91" i="1"/>
  <c r="G90" i="1"/>
  <c r="K82" i="1" s="1"/>
  <c r="F90" i="1"/>
  <c r="G89" i="1"/>
  <c r="F89" i="1"/>
  <c r="G88" i="1"/>
  <c r="F88" i="1"/>
  <c r="G87" i="1"/>
  <c r="F87" i="1"/>
  <c r="G86" i="1"/>
  <c r="F86" i="1"/>
  <c r="G85" i="1"/>
  <c r="F85" i="1"/>
  <c r="J84" i="1"/>
  <c r="G84" i="1"/>
  <c r="F84" i="1"/>
  <c r="H84" i="1" s="1"/>
  <c r="H83" i="1"/>
  <c r="G83" i="1"/>
  <c r="F83" i="1"/>
  <c r="G82" i="1"/>
  <c r="F82" i="1"/>
  <c r="G81" i="1"/>
  <c r="F81" i="1"/>
  <c r="H80" i="1"/>
  <c r="G80" i="1"/>
  <c r="F80" i="1"/>
  <c r="G79" i="1"/>
  <c r="F79" i="1"/>
  <c r="G78" i="1"/>
  <c r="F78" i="1"/>
  <c r="G77" i="1"/>
  <c r="F77" i="1"/>
  <c r="H77" i="1" s="1"/>
  <c r="G76" i="1"/>
  <c r="F76" i="1"/>
  <c r="H76" i="1" s="1"/>
  <c r="K75" i="1"/>
  <c r="J75" i="1"/>
  <c r="L75" i="1" s="1"/>
  <c r="H75" i="1"/>
  <c r="G75" i="1"/>
  <c r="F75" i="1"/>
  <c r="G74" i="1"/>
  <c r="F74" i="1"/>
  <c r="J73" i="1"/>
  <c r="G73" i="1"/>
  <c r="H73" i="1" s="1"/>
  <c r="F73" i="1"/>
  <c r="G72" i="1"/>
  <c r="K96" i="1" s="1"/>
  <c r="F72" i="1"/>
  <c r="J91" i="1" s="1"/>
  <c r="G71" i="1"/>
  <c r="F71" i="1"/>
  <c r="G70" i="1"/>
  <c r="F70" i="1"/>
  <c r="J132" i="1" s="1"/>
  <c r="H69" i="1"/>
  <c r="G69" i="1"/>
  <c r="F69" i="1"/>
  <c r="G68" i="1"/>
  <c r="F68" i="1"/>
  <c r="H67" i="1"/>
  <c r="G67" i="1"/>
  <c r="F67" i="1"/>
  <c r="H66" i="1"/>
  <c r="G66" i="1"/>
  <c r="F66" i="1"/>
  <c r="G65" i="1"/>
  <c r="F65" i="1"/>
  <c r="H65" i="1" s="1"/>
  <c r="G64" i="1"/>
  <c r="K66" i="1" s="1"/>
  <c r="F64" i="1"/>
  <c r="H64" i="1" s="1"/>
  <c r="G63" i="1"/>
  <c r="F63" i="1"/>
  <c r="G62" i="1"/>
  <c r="F62" i="1"/>
  <c r="H61" i="1"/>
  <c r="G61" i="1"/>
  <c r="F61" i="1"/>
  <c r="H60" i="1"/>
  <c r="G60" i="1"/>
  <c r="F60" i="1"/>
  <c r="H59" i="1"/>
  <c r="G59" i="1"/>
  <c r="F59" i="1"/>
  <c r="G58" i="1"/>
  <c r="F58" i="1"/>
  <c r="H58" i="1" s="1"/>
  <c r="H57" i="1"/>
  <c r="G57" i="1"/>
  <c r="F57" i="1"/>
  <c r="G56" i="1"/>
  <c r="F56" i="1"/>
  <c r="G55" i="1"/>
  <c r="K39" i="1" s="1"/>
  <c r="F55" i="1"/>
  <c r="G54" i="1"/>
  <c r="F54" i="1"/>
  <c r="H53" i="1"/>
  <c r="G53" i="1"/>
  <c r="F53" i="1"/>
  <c r="H52" i="1"/>
  <c r="G52" i="1"/>
  <c r="F52" i="1"/>
  <c r="G51" i="1"/>
  <c r="F51" i="1"/>
  <c r="G50" i="1"/>
  <c r="F50" i="1"/>
  <c r="G49" i="1"/>
  <c r="K14" i="1" s="1"/>
  <c r="F49" i="1"/>
  <c r="H49" i="1" s="1"/>
  <c r="G48" i="1"/>
  <c r="F48" i="1"/>
  <c r="G47" i="1"/>
  <c r="F47" i="1"/>
  <c r="G46" i="1"/>
  <c r="F46" i="1"/>
  <c r="H45" i="1"/>
  <c r="G45" i="1"/>
  <c r="F45" i="1"/>
  <c r="H44" i="1"/>
  <c r="G44" i="1"/>
  <c r="F44" i="1"/>
  <c r="G43" i="1"/>
  <c r="F43" i="1"/>
  <c r="G42" i="1"/>
  <c r="K7" i="1" s="1"/>
  <c r="F42" i="1"/>
  <c r="G41" i="1"/>
  <c r="F41" i="1"/>
  <c r="G40" i="1"/>
  <c r="F40" i="1"/>
  <c r="G39" i="1"/>
  <c r="F39" i="1"/>
  <c r="G38" i="1"/>
  <c r="F38" i="1"/>
  <c r="J37" i="1"/>
  <c r="H37" i="1"/>
  <c r="G37" i="1"/>
  <c r="F37" i="1"/>
  <c r="H36" i="1"/>
  <c r="G36" i="1"/>
  <c r="F36" i="1"/>
  <c r="H35" i="1"/>
  <c r="G35" i="1"/>
  <c r="F35" i="1"/>
  <c r="G34" i="1"/>
  <c r="F34" i="1"/>
  <c r="H34" i="1" s="1"/>
  <c r="G33" i="1"/>
  <c r="F33" i="1"/>
  <c r="G32" i="1"/>
  <c r="F32" i="1"/>
  <c r="H32" i="1" s="1"/>
  <c r="G31" i="1"/>
  <c r="F31" i="1"/>
  <c r="J116" i="1" s="1"/>
  <c r="G30" i="1"/>
  <c r="F30" i="1"/>
  <c r="H29" i="1"/>
  <c r="G29" i="1"/>
  <c r="F29" i="1"/>
  <c r="H28" i="1"/>
  <c r="G28" i="1"/>
  <c r="F28" i="1"/>
  <c r="G27" i="1"/>
  <c r="K3" i="1" s="1"/>
  <c r="F27" i="1"/>
  <c r="J26" i="1"/>
  <c r="G26" i="1"/>
  <c r="F26" i="1"/>
  <c r="G25" i="1"/>
  <c r="F25" i="1"/>
  <c r="G24" i="1"/>
  <c r="K118" i="1" s="1"/>
  <c r="F24" i="1"/>
  <c r="J43" i="1" s="1"/>
  <c r="G23" i="1"/>
  <c r="F23" i="1"/>
  <c r="K22" i="1"/>
  <c r="G22" i="1"/>
  <c r="F22" i="1"/>
  <c r="H21" i="1"/>
  <c r="G21" i="1"/>
  <c r="K24" i="1" s="1"/>
  <c r="F21" i="1"/>
  <c r="J20" i="1"/>
  <c r="H20" i="1"/>
  <c r="G20" i="1"/>
  <c r="F20" i="1"/>
  <c r="K19" i="1"/>
  <c r="G19" i="1"/>
  <c r="F19" i="1"/>
  <c r="J18" i="1"/>
  <c r="G18" i="1"/>
  <c r="K120" i="1" s="1"/>
  <c r="F18" i="1"/>
  <c r="J120" i="1" s="1"/>
  <c r="L120" i="1" s="1"/>
  <c r="G17" i="1"/>
  <c r="F17" i="1"/>
  <c r="G16" i="1"/>
  <c r="F16" i="1"/>
  <c r="G15" i="1"/>
  <c r="F15" i="1"/>
  <c r="H15" i="1" s="1"/>
  <c r="G14" i="1"/>
  <c r="F14" i="1"/>
  <c r="H13" i="1"/>
  <c r="G13" i="1"/>
  <c r="F13" i="1"/>
  <c r="K12" i="1"/>
  <c r="H12" i="1"/>
  <c r="G12" i="1"/>
  <c r="F12" i="1"/>
  <c r="G11" i="1"/>
  <c r="K92" i="1" s="1"/>
  <c r="F11" i="1"/>
  <c r="G10" i="1"/>
  <c r="F10" i="1"/>
  <c r="G9" i="1"/>
  <c r="F9" i="1"/>
  <c r="G8" i="1"/>
  <c r="F8" i="1"/>
  <c r="G7" i="1"/>
  <c r="F7" i="1"/>
  <c r="J27" i="1" s="1"/>
  <c r="G6" i="1"/>
  <c r="F6" i="1"/>
  <c r="H5" i="1"/>
  <c r="G5" i="1"/>
  <c r="F5" i="1"/>
  <c r="K4" i="1"/>
  <c r="J4" i="1"/>
  <c r="L4" i="1" s="1"/>
  <c r="H4" i="1"/>
  <c r="G4" i="1"/>
  <c r="F4" i="1"/>
  <c r="J3" i="1"/>
  <c r="G3" i="1"/>
  <c r="F3" i="1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L114" i="1" l="1"/>
  <c r="N114" i="1" s="1"/>
  <c r="N49" i="1"/>
  <c r="L35" i="1"/>
  <c r="L27" i="1"/>
  <c r="N35" i="1"/>
  <c r="K71" i="1"/>
  <c r="J99" i="1"/>
  <c r="J68" i="1"/>
  <c r="L68" i="1" s="1"/>
  <c r="J82" i="1"/>
  <c r="L82" i="1" s="1"/>
  <c r="J100" i="1"/>
  <c r="L100" i="1" s="1"/>
  <c r="N100" i="1" s="1"/>
  <c r="H9" i="1"/>
  <c r="J14" i="1"/>
  <c r="L14" i="1" s="1"/>
  <c r="H47" i="1"/>
  <c r="K68" i="1"/>
  <c r="K56" i="1"/>
  <c r="H106" i="1"/>
  <c r="J16" i="1"/>
  <c r="L16" i="1" s="1"/>
  <c r="H11" i="1"/>
  <c r="H40" i="1"/>
  <c r="K113" i="1"/>
  <c r="K33" i="1"/>
  <c r="K9" i="1"/>
  <c r="J121" i="1"/>
  <c r="J11" i="1"/>
  <c r="H18" i="1"/>
  <c r="K28" i="1"/>
  <c r="K38" i="1"/>
  <c r="J42" i="1"/>
  <c r="K15" i="1"/>
  <c r="J38" i="1"/>
  <c r="K11" i="1"/>
  <c r="K124" i="1"/>
  <c r="K125" i="1"/>
  <c r="J6" i="1"/>
  <c r="H23" i="1"/>
  <c r="K41" i="1"/>
  <c r="H27" i="1"/>
  <c r="K83" i="1"/>
  <c r="J44" i="1"/>
  <c r="L44" i="1" s="1"/>
  <c r="N44" i="1" s="1"/>
  <c r="J51" i="1"/>
  <c r="L51" i="1" s="1"/>
  <c r="J106" i="1"/>
  <c r="H56" i="1"/>
  <c r="K93" i="1"/>
  <c r="K128" i="1"/>
  <c r="L73" i="1"/>
  <c r="N73" i="1" s="1"/>
  <c r="K85" i="1"/>
  <c r="J85" i="1"/>
  <c r="H88" i="1"/>
  <c r="K98" i="1"/>
  <c r="K80" i="1"/>
  <c r="K10" i="1"/>
  <c r="K132" i="1"/>
  <c r="L132" i="1" s="1"/>
  <c r="N132" i="1" s="1"/>
  <c r="J54" i="1"/>
  <c r="L54" i="1" s="1"/>
  <c r="K16" i="1"/>
  <c r="J5" i="1"/>
  <c r="L5" i="1" s="1"/>
  <c r="N5" i="1" s="1"/>
  <c r="J52" i="1"/>
  <c r="K123" i="1"/>
  <c r="N4" i="1"/>
  <c r="K5" i="1"/>
  <c r="H42" i="1"/>
  <c r="K52" i="1"/>
  <c r="K59" i="1"/>
  <c r="J66" i="1"/>
  <c r="L66" i="1" s="1"/>
  <c r="K73" i="1"/>
  <c r="J41" i="1"/>
  <c r="L41" i="1" s="1"/>
  <c r="K105" i="1"/>
  <c r="H51" i="1"/>
  <c r="N51" i="1" s="1"/>
  <c r="J98" i="1"/>
  <c r="L98" i="1" s="1"/>
  <c r="K40" i="1"/>
  <c r="K100" i="1"/>
  <c r="H25" i="1"/>
  <c r="K84" i="1"/>
  <c r="L84" i="1" s="1"/>
  <c r="N84" i="1" s="1"/>
  <c r="J46" i="1"/>
  <c r="L46" i="1" s="1"/>
  <c r="H63" i="1"/>
  <c r="N63" i="1" s="1"/>
  <c r="K29" i="1"/>
  <c r="J105" i="1"/>
  <c r="H129" i="1"/>
  <c r="H7" i="1"/>
  <c r="N7" i="1" s="1"/>
  <c r="H33" i="1"/>
  <c r="N33" i="1" s="1"/>
  <c r="J45" i="1"/>
  <c r="L45" i="1" s="1"/>
  <c r="N45" i="1" s="1"/>
  <c r="J15" i="1"/>
  <c r="N75" i="1"/>
  <c r="J83" i="1"/>
  <c r="K17" i="1"/>
  <c r="H70" i="1"/>
  <c r="J128" i="1"/>
  <c r="L128" i="1" s="1"/>
  <c r="K44" i="1"/>
  <c r="K106" i="1"/>
  <c r="J58" i="1"/>
  <c r="L58" i="1" s="1"/>
  <c r="N58" i="1" s="1"/>
  <c r="K116" i="1"/>
  <c r="L116" i="1" s="1"/>
  <c r="N116" i="1" s="1"/>
  <c r="H104" i="1"/>
  <c r="K114" i="1"/>
  <c r="J130" i="1"/>
  <c r="L130" i="1" s="1"/>
  <c r="N130" i="1" s="1"/>
  <c r="J49" i="1"/>
  <c r="L49" i="1" s="1"/>
  <c r="J31" i="1"/>
  <c r="L31" i="1" s="1"/>
  <c r="J30" i="1"/>
  <c r="L30" i="1" s="1"/>
  <c r="H10" i="1"/>
  <c r="K20" i="1"/>
  <c r="L20" i="1" s="1"/>
  <c r="N20" i="1" s="1"/>
  <c r="K26" i="1"/>
  <c r="L26" i="1" s="1"/>
  <c r="J34" i="1"/>
  <c r="K37" i="1"/>
  <c r="L37" i="1" s="1"/>
  <c r="N37" i="1" s="1"/>
  <c r="J55" i="1"/>
  <c r="L55" i="1" s="1"/>
  <c r="H39" i="1"/>
  <c r="K25" i="1"/>
  <c r="H43" i="1"/>
  <c r="J63" i="1"/>
  <c r="L63" i="1" s="1"/>
  <c r="K8" i="1"/>
  <c r="J60" i="1"/>
  <c r="L60" i="1" s="1"/>
  <c r="N60" i="1" s="1"/>
  <c r="J67" i="1"/>
  <c r="K31" i="1"/>
  <c r="K74" i="1"/>
  <c r="K57" i="1"/>
  <c r="K117" i="1"/>
  <c r="J79" i="1"/>
  <c r="L79" i="1" s="1"/>
  <c r="H120" i="1"/>
  <c r="N120" i="1" s="1"/>
  <c r="K130" i="1"/>
  <c r="K49" i="1"/>
  <c r="J119" i="1"/>
  <c r="J77" i="1"/>
  <c r="J86" i="1"/>
  <c r="L86" i="1" s="1"/>
  <c r="H31" i="1"/>
  <c r="J113" i="1"/>
  <c r="J59" i="1"/>
  <c r="N66" i="1"/>
  <c r="J28" i="1"/>
  <c r="L28" i="1" s="1"/>
  <c r="N28" i="1" s="1"/>
  <c r="J17" i="1"/>
  <c r="K62" i="1"/>
  <c r="H90" i="1"/>
  <c r="J124" i="1"/>
  <c r="L124" i="1" s="1"/>
  <c r="N124" i="1" s="1"/>
  <c r="H16" i="1"/>
  <c r="N16" i="1" s="1"/>
  <c r="K99" i="1"/>
  <c r="H3" i="1"/>
  <c r="N3" i="1" s="1"/>
  <c r="J25" i="1"/>
  <c r="L25" i="1" s="1"/>
  <c r="J8" i="1"/>
  <c r="L8" i="1" s="1"/>
  <c r="K69" i="1"/>
  <c r="K54" i="1"/>
  <c r="K61" i="1"/>
  <c r="L61" i="1" s="1"/>
  <c r="N61" i="1" s="1"/>
  <c r="J74" i="1"/>
  <c r="L74" i="1" s="1"/>
  <c r="J57" i="1"/>
  <c r="L57" i="1" s="1"/>
  <c r="N57" i="1" s="1"/>
  <c r="K101" i="1"/>
  <c r="K112" i="1"/>
  <c r="L3" i="1"/>
  <c r="J13" i="1"/>
  <c r="L13" i="1" s="1"/>
  <c r="N13" i="1" s="1"/>
  <c r="K89" i="1"/>
  <c r="J48" i="1"/>
  <c r="L48" i="1" s="1"/>
  <c r="J32" i="1"/>
  <c r="K27" i="1"/>
  <c r="K30" i="1"/>
  <c r="K6" i="1"/>
  <c r="K65" i="1"/>
  <c r="K50" i="1"/>
  <c r="J10" i="1"/>
  <c r="N12" i="1"/>
  <c r="K13" i="1"/>
  <c r="H19" i="1"/>
  <c r="K48" i="1"/>
  <c r="K32" i="1"/>
  <c r="J36" i="1"/>
  <c r="K55" i="1"/>
  <c r="H41" i="1"/>
  <c r="N41" i="1" s="1"/>
  <c r="K63" i="1"/>
  <c r="J108" i="1"/>
  <c r="H48" i="1"/>
  <c r="H50" i="1"/>
  <c r="N50" i="1" s="1"/>
  <c r="J53" i="1"/>
  <c r="J81" i="1"/>
  <c r="L81" i="1" s="1"/>
  <c r="K104" i="1"/>
  <c r="K60" i="1"/>
  <c r="J64" i="1"/>
  <c r="L64" i="1" s="1"/>
  <c r="N64" i="1" s="1"/>
  <c r="K67" i="1"/>
  <c r="H74" i="1"/>
  <c r="N74" i="1" s="1"/>
  <c r="H81" i="1"/>
  <c r="N81" i="1" s="1"/>
  <c r="K91" i="1"/>
  <c r="L91" i="1" s="1"/>
  <c r="N91" i="1" s="1"/>
  <c r="J76" i="1"/>
  <c r="H97" i="1"/>
  <c r="J70" i="1"/>
  <c r="J107" i="1"/>
  <c r="L107" i="1" s="1"/>
  <c r="N107" i="1" s="1"/>
  <c r="K18" i="1"/>
  <c r="L18" i="1" s="1"/>
  <c r="J117" i="1"/>
  <c r="J110" i="1"/>
  <c r="K119" i="1"/>
  <c r="K34" i="1"/>
  <c r="J65" i="1"/>
  <c r="L65" i="1" s="1"/>
  <c r="N65" i="1" s="1"/>
  <c r="H8" i="1"/>
  <c r="N8" i="1" s="1"/>
  <c r="J22" i="1"/>
  <c r="L22" i="1" s="1"/>
  <c r="J92" i="1"/>
  <c r="L92" i="1" s="1"/>
  <c r="N92" i="1" s="1"/>
  <c r="J12" i="1"/>
  <c r="L12" i="1" s="1"/>
  <c r="K58" i="1"/>
  <c r="H17" i="1"/>
  <c r="J19" i="1"/>
  <c r="L19" i="1" s="1"/>
  <c r="J118" i="1"/>
  <c r="L118" i="1" s="1"/>
  <c r="H24" i="1"/>
  <c r="H26" i="1"/>
  <c r="J29" i="1"/>
  <c r="L29" i="1" s="1"/>
  <c r="N29" i="1" s="1"/>
  <c r="J62" i="1"/>
  <c r="L62" i="1" s="1"/>
  <c r="K129" i="1"/>
  <c r="K115" i="1"/>
  <c r="K109" i="1"/>
  <c r="K36" i="1"/>
  <c r="J7" i="1"/>
  <c r="L7" i="1" s="1"/>
  <c r="K43" i="1"/>
  <c r="L43" i="1" s="1"/>
  <c r="K46" i="1"/>
  <c r="K108" i="1"/>
  <c r="J50" i="1"/>
  <c r="L50" i="1" s="1"/>
  <c r="K53" i="1"/>
  <c r="J39" i="1"/>
  <c r="L39" i="1" s="1"/>
  <c r="H55" i="1"/>
  <c r="J33" i="1"/>
  <c r="L33" i="1" s="1"/>
  <c r="K81" i="1"/>
  <c r="K64" i="1"/>
  <c r="J96" i="1"/>
  <c r="L96" i="1" s="1"/>
  <c r="N96" i="1" s="1"/>
  <c r="H72" i="1"/>
  <c r="H79" i="1"/>
  <c r="N79" i="1" s="1"/>
  <c r="J89" i="1"/>
  <c r="K76" i="1"/>
  <c r="K107" i="1"/>
  <c r="H113" i="1"/>
  <c r="J123" i="1"/>
  <c r="L123" i="1" s="1"/>
  <c r="N123" i="1" s="1"/>
  <c r="N128" i="1"/>
  <c r="J71" i="1"/>
  <c r="L71" i="1" s="1"/>
  <c r="K110" i="1"/>
  <c r="J94" i="1"/>
  <c r="H118" i="1"/>
  <c r="K86" i="1"/>
  <c r="K42" i="1"/>
  <c r="K77" i="1"/>
  <c r="J90" i="1"/>
  <c r="J97" i="1"/>
  <c r="J122" i="1"/>
  <c r="L122" i="1" s="1"/>
  <c r="N122" i="1" s="1"/>
  <c r="J129" i="1"/>
  <c r="J126" i="1"/>
  <c r="K95" i="1"/>
  <c r="K79" i="1"/>
  <c r="J24" i="1"/>
  <c r="L24" i="1" s="1"/>
  <c r="J40" i="1"/>
  <c r="L40" i="1" s="1"/>
  <c r="J69" i="1"/>
  <c r="L69" i="1" s="1"/>
  <c r="N69" i="1" s="1"/>
  <c r="J56" i="1"/>
  <c r="L56" i="1" s="1"/>
  <c r="K97" i="1"/>
  <c r="K90" i="1"/>
  <c r="J115" i="1"/>
  <c r="L115" i="1" s="1"/>
  <c r="N115" i="1" s="1"/>
  <c r="J125" i="1"/>
  <c r="K122" i="1"/>
  <c r="J131" i="1"/>
  <c r="K126" i="1"/>
  <c r="J109" i="1"/>
  <c r="L109" i="1" s="1"/>
  <c r="N109" i="1" s="1"/>
  <c r="H86" i="1"/>
  <c r="H102" i="1"/>
  <c r="J80" i="1"/>
  <c r="H6" i="1"/>
  <c r="J87" i="1"/>
  <c r="L87" i="1" s="1"/>
  <c r="H14" i="1"/>
  <c r="N14" i="1" s="1"/>
  <c r="J78" i="1"/>
  <c r="H22" i="1"/>
  <c r="N22" i="1" s="1"/>
  <c r="J23" i="1"/>
  <c r="H30" i="1"/>
  <c r="H38" i="1"/>
  <c r="H46" i="1"/>
  <c r="N46" i="1" s="1"/>
  <c r="J47" i="1"/>
  <c r="J103" i="1"/>
  <c r="H54" i="1"/>
  <c r="J93" i="1"/>
  <c r="H62" i="1"/>
  <c r="N62" i="1" s="1"/>
  <c r="H68" i="1"/>
  <c r="N68" i="1" s="1"/>
  <c r="J127" i="1"/>
  <c r="J102" i="1"/>
  <c r="J72" i="1"/>
  <c r="K131" i="1"/>
  <c r="J101" i="1"/>
  <c r="L101" i="1" s="1"/>
  <c r="N101" i="1" s="1"/>
  <c r="K121" i="1"/>
  <c r="H95" i="1"/>
  <c r="J95" i="1"/>
  <c r="J9" i="1"/>
  <c r="K87" i="1"/>
  <c r="K78" i="1"/>
  <c r="K23" i="1"/>
  <c r="K47" i="1"/>
  <c r="K103" i="1"/>
  <c r="J104" i="1"/>
  <c r="L104" i="1" s="1"/>
  <c r="H71" i="1"/>
  <c r="N71" i="1" s="1"/>
  <c r="K94" i="1"/>
  <c r="H78" i="1"/>
  <c r="K102" i="1"/>
  <c r="H82" i="1"/>
  <c r="N82" i="1" s="1"/>
  <c r="H87" i="1"/>
  <c r="N87" i="1" s="1"/>
  <c r="H89" i="1"/>
  <c r="H94" i="1"/>
  <c r="K72" i="1"/>
  <c r="H98" i="1"/>
  <c r="H103" i="1"/>
  <c r="H105" i="1"/>
  <c r="H110" i="1"/>
  <c r="H119" i="1"/>
  <c r="H121" i="1"/>
  <c r="H126" i="1"/>
  <c r="K70" i="1"/>
  <c r="J112" i="1"/>
  <c r="L112" i="1" s="1"/>
  <c r="N112" i="1" s="1"/>
  <c r="J88" i="1"/>
  <c r="K88" i="1"/>
  <c r="J111" i="1"/>
  <c r="H85" i="1"/>
  <c r="K111" i="1"/>
  <c r="H125" i="1"/>
  <c r="K127" i="1"/>
  <c r="L97" i="1" l="1"/>
  <c r="N72" i="1"/>
  <c r="N55" i="1"/>
  <c r="N17" i="1"/>
  <c r="L70" i="1"/>
  <c r="N70" i="1" s="1"/>
  <c r="L53" i="1"/>
  <c r="N53" i="1" s="1"/>
  <c r="L36" i="1"/>
  <c r="N36" i="1" s="1"/>
  <c r="L77" i="1"/>
  <c r="N77" i="1" s="1"/>
  <c r="L83" i="1"/>
  <c r="N83" i="1" s="1"/>
  <c r="L42" i="1"/>
  <c r="N42" i="1" s="1"/>
  <c r="N89" i="1"/>
  <c r="N118" i="1"/>
  <c r="L119" i="1"/>
  <c r="L88" i="1"/>
  <c r="N88" i="1" s="1"/>
  <c r="N103" i="1"/>
  <c r="L93" i="1"/>
  <c r="N93" i="1" s="1"/>
  <c r="L23" i="1"/>
  <c r="N23" i="1" s="1"/>
  <c r="L80" i="1"/>
  <c r="N80" i="1" s="1"/>
  <c r="L131" i="1"/>
  <c r="N131" i="1" s="1"/>
  <c r="L126" i="1"/>
  <c r="L94" i="1"/>
  <c r="L110" i="1"/>
  <c r="N110" i="1" s="1"/>
  <c r="L76" i="1"/>
  <c r="N76" i="1" s="1"/>
  <c r="N48" i="1"/>
  <c r="N43" i="1"/>
  <c r="L34" i="1"/>
  <c r="N34" i="1" s="1"/>
  <c r="N56" i="1"/>
  <c r="N40" i="1"/>
  <c r="L99" i="1"/>
  <c r="N99" i="1" s="1"/>
  <c r="L111" i="1"/>
  <c r="N111" i="1" s="1"/>
  <c r="L90" i="1"/>
  <c r="N90" i="1" s="1"/>
  <c r="N126" i="1"/>
  <c r="N98" i="1"/>
  <c r="L9" i="1"/>
  <c r="L72" i="1"/>
  <c r="N54" i="1"/>
  <c r="N102" i="1"/>
  <c r="L117" i="1"/>
  <c r="N117" i="1" s="1"/>
  <c r="L108" i="1"/>
  <c r="N108" i="1" s="1"/>
  <c r="N19" i="1"/>
  <c r="L59" i="1"/>
  <c r="N59" i="1" s="1"/>
  <c r="N104" i="1"/>
  <c r="L15" i="1"/>
  <c r="N15" i="1" s="1"/>
  <c r="L105" i="1"/>
  <c r="N25" i="1"/>
  <c r="L106" i="1"/>
  <c r="N106" i="1" s="1"/>
  <c r="N18" i="1"/>
  <c r="N119" i="1"/>
  <c r="N105" i="1"/>
  <c r="N30" i="1"/>
  <c r="N121" i="1"/>
  <c r="N78" i="1"/>
  <c r="L95" i="1"/>
  <c r="N95" i="1" s="1"/>
  <c r="L102" i="1"/>
  <c r="L103" i="1"/>
  <c r="L78" i="1"/>
  <c r="N86" i="1"/>
  <c r="L129" i="1"/>
  <c r="N129" i="1" s="1"/>
  <c r="N26" i="1"/>
  <c r="L113" i="1"/>
  <c r="N113" i="1" s="1"/>
  <c r="L52" i="1"/>
  <c r="N52" i="1" s="1"/>
  <c r="L85" i="1"/>
  <c r="N85" i="1" s="1"/>
  <c r="L11" i="1"/>
  <c r="N11" i="1"/>
  <c r="L47" i="1"/>
  <c r="N47" i="1" s="1"/>
  <c r="N9" i="1"/>
  <c r="L10" i="1"/>
  <c r="N10" i="1" s="1"/>
  <c r="N97" i="1"/>
  <c r="N27" i="1"/>
  <c r="N94" i="1"/>
  <c r="L127" i="1"/>
  <c r="N127" i="1" s="1"/>
  <c r="L125" i="1"/>
  <c r="N125" i="1" s="1"/>
  <c r="L89" i="1"/>
  <c r="N24" i="1"/>
  <c r="L32" i="1"/>
  <c r="N32" i="1" s="1"/>
  <c r="L17" i="1"/>
  <c r="N31" i="1"/>
  <c r="L67" i="1"/>
  <c r="N67" i="1" s="1"/>
  <c r="N39" i="1"/>
  <c r="L6" i="1"/>
  <c r="N6" i="1" s="1"/>
  <c r="L38" i="1"/>
  <c r="N38" i="1" s="1"/>
  <c r="L121" i="1"/>
  <c r="F131" i="3" l="1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I1" i="3" s="1"/>
  <c r="I2" i="3" s="1"/>
</calcChain>
</file>

<file path=xl/sharedStrings.xml><?xml version="1.0" encoding="utf-8"?>
<sst xmlns="http://schemas.openxmlformats.org/spreadsheetml/2006/main" count="667" uniqueCount="335">
  <si>
    <t>Michigan</t>
  </si>
  <si>
    <t>Georgia</t>
  </si>
  <si>
    <t>WP</t>
  </si>
  <si>
    <t>X</t>
  </si>
  <si>
    <t>SOS</t>
  </si>
  <si>
    <t>SR</t>
  </si>
  <si>
    <t>H2H</t>
  </si>
  <si>
    <t>Transitive</t>
  </si>
  <si>
    <t>Common Opponent</t>
  </si>
  <si>
    <t>RPR Top 25 Record</t>
  </si>
  <si>
    <t>Best Win</t>
  </si>
  <si>
    <t>Best Loss</t>
  </si>
  <si>
    <t>X (none)</t>
  </si>
  <si>
    <t>Fewest NR</t>
  </si>
  <si>
    <t>FBS SOV</t>
  </si>
  <si>
    <t>Rank</t>
  </si>
  <si>
    <t>FBS Teams</t>
  </si>
  <si>
    <t>Rating</t>
  </si>
  <si>
    <t>Co-champion Threshold</t>
  </si>
  <si>
    <t>Louisiana State</t>
  </si>
  <si>
    <t>CCT Rating Cutoff</t>
  </si>
  <si>
    <t>Ohio State</t>
  </si>
  <si>
    <t>Clemson</t>
  </si>
  <si>
    <t>WP: LSU</t>
  </si>
  <si>
    <t>Ohio St</t>
  </si>
  <si>
    <t>Florida</t>
  </si>
  <si>
    <t>SR: Ohio St</t>
  </si>
  <si>
    <t>LSU</t>
  </si>
  <si>
    <t>Penn State</t>
  </si>
  <si>
    <t>Oregon</t>
  </si>
  <si>
    <t>Alabama</t>
  </si>
  <si>
    <t>Notre Dame</t>
  </si>
  <si>
    <t>Auburn</t>
  </si>
  <si>
    <t>Appalachian State</t>
  </si>
  <si>
    <t>Memphis</t>
  </si>
  <si>
    <t>Oklahoma</t>
  </si>
  <si>
    <t>Navy</t>
  </si>
  <si>
    <t>Utah</t>
  </si>
  <si>
    <t>Texas A&amp;M</t>
  </si>
  <si>
    <t>Wisconsin</t>
  </si>
  <si>
    <t>Air Force</t>
  </si>
  <si>
    <t>Boise State</t>
  </si>
  <si>
    <t>Cincinnati</t>
  </si>
  <si>
    <t>Iowa</t>
  </si>
  <si>
    <t>Minnesota</t>
  </si>
  <si>
    <t>Florida Atlantic</t>
  </si>
  <si>
    <t>Baylor</t>
  </si>
  <si>
    <t>Louisiana Lafayette</t>
  </si>
  <si>
    <t>Central Florida</t>
  </si>
  <si>
    <t>Southern Methodist</t>
  </si>
  <si>
    <t>Washington</t>
  </si>
  <si>
    <t>San Diego State</t>
  </si>
  <si>
    <t>Texas</t>
  </si>
  <si>
    <t>Virginia</t>
  </si>
  <si>
    <t>Tennessee</t>
  </si>
  <si>
    <t>Southern California</t>
  </si>
  <si>
    <t>Kansas State</t>
  </si>
  <si>
    <t>Kentucky</t>
  </si>
  <si>
    <t>Buffalo</t>
  </si>
  <si>
    <t>Louisville</t>
  </si>
  <si>
    <t>North Carolina</t>
  </si>
  <si>
    <t>Oklahoma State</t>
  </si>
  <si>
    <t>Iowa State</t>
  </si>
  <si>
    <t>Marshall</t>
  </si>
  <si>
    <t>Hawaii</t>
  </si>
  <si>
    <t>Wyoming</t>
  </si>
  <si>
    <t>Arizona State</t>
  </si>
  <si>
    <t>Louisiana Tech</t>
  </si>
  <si>
    <t>Tulane</t>
  </si>
  <si>
    <t>Virginia Tech</t>
  </si>
  <si>
    <t>Brigham Young</t>
  </si>
  <si>
    <t>Wake Forest</t>
  </si>
  <si>
    <t>Indiana</t>
  </si>
  <si>
    <t>Utah State</t>
  </si>
  <si>
    <t>Temple</t>
  </si>
  <si>
    <t>Pittsburgh</t>
  </si>
  <si>
    <t>Western Kentucky</t>
  </si>
  <si>
    <t>California</t>
  </si>
  <si>
    <t>Georgia Southern</t>
  </si>
  <si>
    <t>Mississippi State</t>
  </si>
  <si>
    <t>Arkansas State</t>
  </si>
  <si>
    <t>Michigan State</t>
  </si>
  <si>
    <t>Florida State</t>
  </si>
  <si>
    <t>Miami FL</t>
  </si>
  <si>
    <t>Miami OH</t>
  </si>
  <si>
    <t>Missouri</t>
  </si>
  <si>
    <t>Ohio</t>
  </si>
  <si>
    <t>South Carolina</t>
  </si>
  <si>
    <t>Western Michigan</t>
  </si>
  <si>
    <t>Washington State</t>
  </si>
  <si>
    <t>UAB</t>
  </si>
  <si>
    <t>Southern Miss.</t>
  </si>
  <si>
    <t>Liberty</t>
  </si>
  <si>
    <t>Texas Christian</t>
  </si>
  <si>
    <t>Boston College</t>
  </si>
  <si>
    <t>Central Michigan</t>
  </si>
  <si>
    <t>Oregon State</t>
  </si>
  <si>
    <t>Charlotte</t>
  </si>
  <si>
    <t>Kent State</t>
  </si>
  <si>
    <t>Georgia State</t>
  </si>
  <si>
    <t>Duke</t>
  </si>
  <si>
    <t>Houston</t>
  </si>
  <si>
    <t>Tulsa</t>
  </si>
  <si>
    <t>Ball State</t>
  </si>
  <si>
    <t>Nebraska</t>
  </si>
  <si>
    <t>Lousiana Monroe</t>
  </si>
  <si>
    <t>Mississippi</t>
  </si>
  <si>
    <t>Army</t>
  </si>
  <si>
    <t>Syracuse</t>
  </si>
  <si>
    <t>Colorado</t>
  </si>
  <si>
    <t>Illinois</t>
  </si>
  <si>
    <t>Toledo</t>
  </si>
  <si>
    <t>South Florida</t>
  </si>
  <si>
    <t>Nevada</t>
  </si>
  <si>
    <t>UCLA</t>
  </si>
  <si>
    <t>Florida International</t>
  </si>
  <si>
    <t>West Virginia</t>
  </si>
  <si>
    <t>San Jose State</t>
  </si>
  <si>
    <t>Eastern Michigan</t>
  </si>
  <si>
    <t>Fresno State</t>
  </si>
  <si>
    <t>Troy</t>
  </si>
  <si>
    <t>Coastal Carolina</t>
  </si>
  <si>
    <t>Texas Tech</t>
  </si>
  <si>
    <t>Arizona</t>
  </si>
  <si>
    <t>Purdue</t>
  </si>
  <si>
    <t>Stanford</t>
  </si>
  <si>
    <t>Colorado State</t>
  </si>
  <si>
    <t>Middle Tennessee</t>
  </si>
  <si>
    <t>Maryland</t>
  </si>
  <si>
    <t>Northern Illinois</t>
  </si>
  <si>
    <t>East Carolina</t>
  </si>
  <si>
    <t>North Carolina State</t>
  </si>
  <si>
    <t>UNLV</t>
  </si>
  <si>
    <t>North Texas</t>
  </si>
  <si>
    <t>Georgia Tech</t>
  </si>
  <si>
    <t>Kansas</t>
  </si>
  <si>
    <t>Vanderbilt</t>
  </si>
  <si>
    <t>Northwestern</t>
  </si>
  <si>
    <t>Texas State</t>
  </si>
  <si>
    <t>Arkansas</t>
  </si>
  <si>
    <t>Texas San Antonio</t>
  </si>
  <si>
    <t>Rice</t>
  </si>
  <si>
    <t>South Alabama</t>
  </si>
  <si>
    <t>New Mexico</t>
  </si>
  <si>
    <t>Bowling Green</t>
  </si>
  <si>
    <t>Rutgers</t>
  </si>
  <si>
    <t>Connecticut</t>
  </si>
  <si>
    <t>Old Dominion</t>
  </si>
  <si>
    <t>New Mexico State</t>
  </si>
  <si>
    <t>Texas El Paso</t>
  </si>
  <si>
    <t>Massachusetts</t>
  </si>
  <si>
    <t>Akron</t>
  </si>
  <si>
    <t>n/a</t>
  </si>
  <si>
    <t>X (6-0)</t>
  </si>
  <si>
    <t>(6-1)</t>
  </si>
  <si>
    <t>(1-1)</t>
  </si>
  <si>
    <t>SOS: Auburn</t>
  </si>
  <si>
    <t>Louisiana State (CFP)</t>
  </si>
  <si>
    <t>North Carolina  State</t>
  </si>
  <si>
    <t>PF</t>
  </si>
  <si>
    <t>PA</t>
  </si>
  <si>
    <t>Score Ratio</t>
  </si>
  <si>
    <t>Opponents Win%</t>
  </si>
  <si>
    <t>Opponents Opponents Win%</t>
  </si>
  <si>
    <t>Strength of Schedule</t>
  </si>
  <si>
    <t>W</t>
  </si>
  <si>
    <t>L</t>
  </si>
  <si>
    <t>Win%</t>
  </si>
  <si>
    <t>Win</t>
  </si>
  <si>
    <t>Loss</t>
  </si>
  <si>
    <t>OWP</t>
  </si>
  <si>
    <t>OOWP</t>
  </si>
  <si>
    <t>(2*OWP + 1*OOWP)/3</t>
  </si>
  <si>
    <t>FCS Teams</t>
  </si>
  <si>
    <t>FBS W</t>
  </si>
  <si>
    <t>FBS L</t>
  </si>
  <si>
    <t>Abilene Christian</t>
  </si>
  <si>
    <t>Alabama State</t>
  </si>
  <si>
    <t>Albany</t>
  </si>
  <si>
    <t>Alcorn State</t>
  </si>
  <si>
    <t>Arkansas-Pine Bluff</t>
  </si>
  <si>
    <t>Bethune-Cookman</t>
  </si>
  <si>
    <t>Bucknell</t>
  </si>
  <si>
    <t>Cal Poly</t>
  </si>
  <si>
    <t>California Davis</t>
  </si>
  <si>
    <t>Campbell</t>
  </si>
  <si>
    <t>Central Arkansas</t>
  </si>
  <si>
    <t>Central Connecticut</t>
  </si>
  <si>
    <t>Charleston Southern</t>
  </si>
  <si>
    <t>Chattanooga</t>
  </si>
  <si>
    <t>Colgate</t>
  </si>
  <si>
    <t>Delaware</t>
  </si>
  <si>
    <t>East Tennessee St</t>
  </si>
  <si>
    <t>Eastern Illinois</t>
  </si>
  <si>
    <t>Eastern Kentucky</t>
  </si>
  <si>
    <t>Eastern Washington</t>
  </si>
  <si>
    <t>Elon</t>
  </si>
  <si>
    <t>Florida A&amp;M</t>
  </si>
  <si>
    <t>Fordham</t>
  </si>
  <si>
    <t>Furman</t>
  </si>
  <si>
    <t>Gardner-Webb</t>
  </si>
  <si>
    <t>Grambling State</t>
  </si>
  <si>
    <t>Hampton</t>
  </si>
  <si>
    <t>Holy Cross</t>
  </si>
  <si>
    <t>Howard</t>
  </si>
  <si>
    <t>Houston Baptist</t>
  </si>
  <si>
    <t>Idaho</t>
  </si>
  <si>
    <t>Idaho State</t>
  </si>
  <si>
    <t>Illinois State</t>
  </si>
  <si>
    <t>Incarnate Word</t>
  </si>
  <si>
    <t>Indiana State</t>
  </si>
  <si>
    <t>Jackson State</t>
  </si>
  <si>
    <t>James Madison</t>
  </si>
  <si>
    <t>Kennesaw State</t>
  </si>
  <si>
    <t>Lamar</t>
  </si>
  <si>
    <t>Maine</t>
  </si>
  <si>
    <t>McNeese State</t>
  </si>
  <si>
    <t>Mercer</t>
  </si>
  <si>
    <t>Missouri State</t>
  </si>
  <si>
    <t>Monmouth</t>
  </si>
  <si>
    <t>Montana</t>
  </si>
  <si>
    <t>Montana State</t>
  </si>
  <si>
    <t>Morgan State</t>
  </si>
  <si>
    <t>Murray State</t>
  </si>
  <si>
    <t>New Hampshire</t>
  </si>
  <si>
    <t>Nicholls State</t>
  </si>
  <si>
    <t>Norfolk State</t>
  </si>
  <si>
    <t>North Carolina A&amp;T</t>
  </si>
  <si>
    <t>Northern Arizona</t>
  </si>
  <si>
    <t>Northern Colorado</t>
  </si>
  <si>
    <t>Northern Iowa</t>
  </si>
  <si>
    <t>Northwestern State</t>
  </si>
  <si>
    <t>Portland State</t>
  </si>
  <si>
    <t>Prairie View A&amp;M</t>
  </si>
  <si>
    <t>Rhode Island</t>
  </si>
  <si>
    <t>Richmond</t>
  </si>
  <si>
    <t>Robert Morris</t>
  </si>
  <si>
    <t>Sacramento State</t>
  </si>
  <si>
    <t>Sam Houston State</t>
  </si>
  <si>
    <t>Samford</t>
  </si>
  <si>
    <t>South Carolina State</t>
  </si>
  <si>
    <t>South Dakota</t>
  </si>
  <si>
    <t>South Dakota State</t>
  </si>
  <si>
    <t>Southeast Missouri St</t>
  </si>
  <si>
    <t>Southeastern La.</t>
  </si>
  <si>
    <t>Southern</t>
  </si>
  <si>
    <t>Southern Illinois</t>
  </si>
  <si>
    <t>Southern Utah</t>
  </si>
  <si>
    <t>Stephen F. Austin</t>
  </si>
  <si>
    <t>Stony Brook</t>
  </si>
  <si>
    <t>Tennessee-Martin</t>
  </si>
  <si>
    <t>Tennessee State</t>
  </si>
  <si>
    <t>Tennessee Tech</t>
  </si>
  <si>
    <t>Texas Southern</t>
  </si>
  <si>
    <t>The Citadel</t>
  </si>
  <si>
    <t>Towson</t>
  </si>
  <si>
    <t>Virginia Military</t>
  </si>
  <si>
    <t>Wagner</t>
  </si>
  <si>
    <t>Weber State</t>
  </si>
  <si>
    <t>Western Carolina</t>
  </si>
  <si>
    <t>Western Illinois</t>
  </si>
  <si>
    <t>William &amp; Mary</t>
  </si>
  <si>
    <t>Wofford</t>
  </si>
  <si>
    <t>Miss St</t>
  </si>
  <si>
    <t>N Texas</t>
  </si>
  <si>
    <t>FSU</t>
  </si>
  <si>
    <t>C Mich</t>
  </si>
  <si>
    <t>So Miss</t>
  </si>
  <si>
    <t>TCU</t>
  </si>
  <si>
    <t>ECU</t>
  </si>
  <si>
    <t>Col St</t>
  </si>
  <si>
    <t>NC State</t>
  </si>
  <si>
    <t>SDSU</t>
  </si>
  <si>
    <t>UConn</t>
  </si>
  <si>
    <t>FAU</t>
  </si>
  <si>
    <t>Ga Tech</t>
  </si>
  <si>
    <t>ULL</t>
  </si>
  <si>
    <t>MiamiOH</t>
  </si>
  <si>
    <t>MTSU</t>
  </si>
  <si>
    <t>UK</t>
  </si>
  <si>
    <t>Utah St</t>
  </si>
  <si>
    <t>Ark St</t>
  </si>
  <si>
    <t>UMass</t>
  </si>
  <si>
    <t>Ole Miss</t>
  </si>
  <si>
    <t>Mizzou</t>
  </si>
  <si>
    <t>Minn</t>
  </si>
  <si>
    <t>USF</t>
  </si>
  <si>
    <t>N Mexico</t>
  </si>
  <si>
    <t>Ariz St</t>
  </si>
  <si>
    <t>Fresno St</t>
  </si>
  <si>
    <t>BC</t>
  </si>
  <si>
    <t>Va Tech</t>
  </si>
  <si>
    <t>Boise St</t>
  </si>
  <si>
    <t>Iowa St</t>
  </si>
  <si>
    <t>SJSU</t>
  </si>
  <si>
    <t>Wash St</t>
  </si>
  <si>
    <t>Coastal</t>
  </si>
  <si>
    <t>ODU</t>
  </si>
  <si>
    <t>Kansas St</t>
  </si>
  <si>
    <t>Texas St</t>
  </si>
  <si>
    <t>FIU</t>
  </si>
  <si>
    <t>Bowl Gr</t>
  </si>
  <si>
    <t>Tx Tech</t>
  </si>
  <si>
    <t>W Mich</t>
  </si>
  <si>
    <t>UNC</t>
  </si>
  <si>
    <t>Ok State</t>
  </si>
  <si>
    <t>Ga Sou</t>
  </si>
  <si>
    <t>Tx A&amp;M</t>
  </si>
  <si>
    <t>Kent St</t>
  </si>
  <si>
    <t>WV</t>
  </si>
  <si>
    <t>S Alabama</t>
  </si>
  <si>
    <t>NM State</t>
  </si>
  <si>
    <t>UTSA</t>
  </si>
  <si>
    <t>NIU</t>
  </si>
  <si>
    <t>BYU</t>
  </si>
  <si>
    <t>Penn St</t>
  </si>
  <si>
    <t>UTEP</t>
  </si>
  <si>
    <t>ULM</t>
  </si>
  <si>
    <t>La Tech</t>
  </si>
  <si>
    <t>Ga State</t>
  </si>
  <si>
    <t>Ball St</t>
  </si>
  <si>
    <t>UCF</t>
  </si>
  <si>
    <t>Wake</t>
  </si>
  <si>
    <t>Wash</t>
  </si>
  <si>
    <t>App St</t>
  </si>
  <si>
    <t>Vandy</t>
  </si>
  <si>
    <t>Pitt</t>
  </si>
  <si>
    <t>SC</t>
  </si>
  <si>
    <t>E Mich</t>
  </si>
  <si>
    <t>WKU</t>
  </si>
  <si>
    <t>Cal</t>
  </si>
  <si>
    <t>Oregon St</t>
  </si>
  <si>
    <t>FBS Teams (130)</t>
  </si>
  <si>
    <t>T</t>
  </si>
  <si>
    <t>2 other teams in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</si>
</sst>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4BED-95B3-45B8-A879-74F43115C765}">
  <dimension ref="A1:N221"/>
  <sheetViews>
    <sheetView workbookViewId="0">
      <selection activeCell="B2" sqref="B2"/>
    </sheetView>
  </sheetViews>
  <sheetFormatPr defaultRowHeight="14.4" x14ac:dyDescent="0.3"/>
  <cols>
    <col min="1" max="1" width="18.6640625" bestFit="1" customWidth="1"/>
    <col min="2" max="2" width="6.109375" bestFit="1" customWidth="1"/>
    <col min="3" max="3" width="5.21875" bestFit="1" customWidth="1"/>
    <col min="4" max="4" width="8.88671875" style="2"/>
    <col min="6" max="6" width="4.21875" bestFit="1" customWidth="1"/>
    <col min="7" max="7" width="4.5546875" bestFit="1" customWidth="1"/>
    <col min="8" max="8" width="9.5546875" style="2" bestFit="1" customWidth="1"/>
    <col min="12" max="12" width="8.88671875" style="2"/>
    <col min="14" max="14" width="19.5546875" style="2" bestFit="1" customWidth="1"/>
  </cols>
  <sheetData>
    <row r="1" spans="1:14" x14ac:dyDescent="0.3">
      <c r="F1" s="3" t="s">
        <v>162</v>
      </c>
      <c r="G1" s="3"/>
      <c r="H1" s="3"/>
      <c r="J1" s="3" t="s">
        <v>163</v>
      </c>
      <c r="K1" s="3"/>
      <c r="L1" s="3"/>
      <c r="N1" s="2" t="s">
        <v>164</v>
      </c>
    </row>
    <row r="2" spans="1:14" x14ac:dyDescent="0.3">
      <c r="A2" t="s">
        <v>332</v>
      </c>
      <c r="B2" t="s">
        <v>165</v>
      </c>
      <c r="C2" t="s">
        <v>166</v>
      </c>
      <c r="D2" s="2" t="s">
        <v>167</v>
      </c>
      <c r="F2" t="s">
        <v>168</v>
      </c>
      <c r="G2" t="s">
        <v>169</v>
      </c>
      <c r="H2" s="2" t="s">
        <v>170</v>
      </c>
      <c r="J2" t="s">
        <v>168</v>
      </c>
      <c r="K2" t="s">
        <v>169</v>
      </c>
      <c r="L2" s="2" t="s">
        <v>171</v>
      </c>
      <c r="N2" s="2" t="s">
        <v>172</v>
      </c>
    </row>
    <row r="3" spans="1:14" x14ac:dyDescent="0.3">
      <c r="A3" t="s">
        <v>40</v>
      </c>
      <c r="B3">
        <v>11</v>
      </c>
      <c r="C3">
        <v>2</v>
      </c>
      <c r="D3" s="2">
        <v>0.84615384615384615</v>
      </c>
      <c r="F3">
        <f>(B149+B27+B15+B95+B71+B37+B42+B121+B11+B28+B74+B132+B127)-C3</f>
        <v>77</v>
      </c>
      <c r="G3">
        <f>(C149+C27+C15+C95+C71+C37+C42+C121+C11+C28+C74+C132+C127)-B3</f>
        <v>65</v>
      </c>
      <c r="H3" s="2">
        <f t="shared" ref="H3:H66" si="0">F3/(F3+G3)</f>
        <v>0.54225352112676062</v>
      </c>
      <c r="J3">
        <f>(F149+F27+F15+F95+F71+F37+F42+F121+F11+F28+F74+F132+F127)</f>
        <v>902</v>
      </c>
      <c r="K3">
        <f>(G149+G27+G15+G95+G71+G37+G42+G121+G11+G28+G74+G132+G127)</f>
        <v>763</v>
      </c>
      <c r="L3" s="2">
        <f t="shared" ref="L3:L66" si="1">J3/(J3+K3)</f>
        <v>0.54174174174174172</v>
      </c>
      <c r="N3" s="2">
        <f>(2*H3+L3)/3</f>
        <v>0.54208292799842095</v>
      </c>
    </row>
    <row r="4" spans="1:14" x14ac:dyDescent="0.3">
      <c r="A4" t="s">
        <v>151</v>
      </c>
      <c r="B4">
        <v>0</v>
      </c>
      <c r="C4">
        <v>12</v>
      </c>
      <c r="D4" s="2">
        <v>0</v>
      </c>
      <c r="F4">
        <f>(B17+B22+B19+B32+B44+B50+B60+B63+B79+B82+B114+B117)-C4</f>
        <v>61</v>
      </c>
      <c r="G4">
        <f>(C17+C22+C19+C32+C44+C50+C60+C63+C79+C82+C114+C117)-B4</f>
        <v>82</v>
      </c>
      <c r="H4" s="2">
        <f t="shared" si="0"/>
        <v>0.42657342657342656</v>
      </c>
      <c r="J4">
        <f>(F17+F22+F19+F32+F44+F50+F60+F63+F79+F82+F114+F117)</f>
        <v>814</v>
      </c>
      <c r="K4">
        <f>(G17+G22+G19+G32+G44+G50+G60+G63+G79+G82+G114+G117)</f>
        <v>884</v>
      </c>
      <c r="L4" s="2">
        <f t="shared" si="1"/>
        <v>0.47938751472320379</v>
      </c>
      <c r="N4" s="2">
        <f t="shared" ref="N4:N71" si="2">(2*H4+L4)/3</f>
        <v>0.44417812262335232</v>
      </c>
    </row>
    <row r="5" spans="1:14" x14ac:dyDescent="0.3">
      <c r="A5" t="s">
        <v>30</v>
      </c>
      <c r="B5">
        <v>11</v>
      </c>
      <c r="C5">
        <v>2</v>
      </c>
      <c r="D5" s="2">
        <v>0.84615384615384615</v>
      </c>
      <c r="F5">
        <f>(B30+B9+B12+B68+B69+B55+B64+B97+B101+B105+B107+B75+B218)-C5</f>
        <v>77</v>
      </c>
      <c r="G5">
        <f>(C30+C9+C12+C68+C69+C55+C64+C97+C101+C105+C107+C75+C218)-B5</f>
        <v>65</v>
      </c>
      <c r="H5" s="2">
        <f t="shared" si="0"/>
        <v>0.54225352112676062</v>
      </c>
      <c r="J5">
        <f>(F30+F9+F12+F68+F69+F55+F64+F97+F101+F105+F107+F75+F218)</f>
        <v>1032</v>
      </c>
      <c r="K5">
        <f>(G30+G9+G12+G68+G69+G55+G64+G97+G101+G105+G107+G75+G218)</f>
        <v>678</v>
      </c>
      <c r="L5" s="2">
        <f t="shared" si="1"/>
        <v>0.60350877192982455</v>
      </c>
      <c r="N5" s="2">
        <f t="shared" si="2"/>
        <v>0.56267193806111526</v>
      </c>
    </row>
    <row r="6" spans="1:14" x14ac:dyDescent="0.3">
      <c r="A6" t="s">
        <v>33</v>
      </c>
      <c r="B6">
        <v>13</v>
      </c>
      <c r="C6">
        <v>1</v>
      </c>
      <c r="D6" s="2">
        <v>0.9285714285714286</v>
      </c>
      <c r="F6">
        <f>(B151+B23+B76+B26+B53+B54+B96+B39+B97+B40+B111+B114+B117)-C6</f>
        <v>71</v>
      </c>
      <c r="G6">
        <f>(C151+C23+C76+C26+C53+C54+C96+C39+C97+C40+C111+C114+C117)-B6</f>
        <v>69</v>
      </c>
      <c r="H6" s="2">
        <f t="shared" si="0"/>
        <v>0.50714285714285712</v>
      </c>
      <c r="J6">
        <f>(F151+F23+F76+F26+F53+F54+F96+F39+F97+F40+F111+F114+F117)</f>
        <v>909</v>
      </c>
      <c r="K6">
        <f>(G151+G23+G76+G26+G53+G54+G96+G39+G97+G40+G111+G114+G117)</f>
        <v>769</v>
      </c>
      <c r="L6" s="2">
        <f t="shared" si="1"/>
        <v>0.54171632896305122</v>
      </c>
      <c r="N6" s="2">
        <f t="shared" si="2"/>
        <v>0.51866734774958845</v>
      </c>
    </row>
    <row r="7" spans="1:14" x14ac:dyDescent="0.3">
      <c r="A7" t="s">
        <v>123</v>
      </c>
      <c r="B7">
        <v>4</v>
      </c>
      <c r="C7">
        <v>8</v>
      </c>
      <c r="D7" s="2">
        <v>0.33333333333333331</v>
      </c>
      <c r="F7">
        <f>(B42+B187+B112+B118+B27+B126+B99+B102+B88+B87+B120+B8)-C7</f>
        <v>71</v>
      </c>
      <c r="G7">
        <f>(C42+C187+C112+C118+C27+C126+C99+C102+C88+C87+C120+C8)-B7</f>
        <v>60</v>
      </c>
      <c r="H7" s="2">
        <f t="shared" si="0"/>
        <v>0.5419847328244275</v>
      </c>
      <c r="J7">
        <f>(F42+F187+F112+F118+F27+F126+F99+F102+F88+F87+F120+F8)</f>
        <v>893</v>
      </c>
      <c r="K7">
        <f>(G42+G187+G112+G118+G27+G126+G99+G102+G88+G87+G120+G8)</f>
        <v>702</v>
      </c>
      <c r="L7" s="2">
        <f t="shared" si="1"/>
        <v>0.55987460815047019</v>
      </c>
      <c r="N7" s="2">
        <f t="shared" si="2"/>
        <v>0.5479480245997751</v>
      </c>
    </row>
    <row r="8" spans="1:14" x14ac:dyDescent="0.3">
      <c r="A8" t="s">
        <v>66</v>
      </c>
      <c r="B8">
        <v>8</v>
      </c>
      <c r="C8">
        <v>5</v>
      </c>
      <c r="D8" s="2">
        <v>0.61538461538461542</v>
      </c>
      <c r="F8">
        <f>(B50+B197+B65+B27+B20+B127+B120+B118+B99+B88+B87+B7+B36)-C8</f>
        <v>78</v>
      </c>
      <c r="G8">
        <f>(C50+C197+C65+C27+C20+C127+C120+C118+C99+C88+C87+C7+C36)-B8</f>
        <v>64</v>
      </c>
      <c r="H8" s="2">
        <f t="shared" si="0"/>
        <v>0.54929577464788737</v>
      </c>
      <c r="J8">
        <f>(F50+F197+F65+F27+F20+F127+F120+F118+F99+F88+F87+F7+F36)</f>
        <v>971</v>
      </c>
      <c r="K8">
        <f>(G50+G197+G65+G27+G20+G127+G120+G118+G99+G88+G87+G7+G36)</f>
        <v>771</v>
      </c>
      <c r="L8" s="2">
        <f t="shared" si="1"/>
        <v>0.5574052812858783</v>
      </c>
      <c r="N8" s="2">
        <f t="shared" si="2"/>
        <v>0.55199894352721768</v>
      </c>
    </row>
    <row r="9" spans="1:14" x14ac:dyDescent="0.3">
      <c r="A9" t="s">
        <v>139</v>
      </c>
      <c r="B9">
        <v>2</v>
      </c>
      <c r="C9">
        <v>10</v>
      </c>
      <c r="D9" s="2">
        <v>0.16666666666666666</v>
      </c>
      <c r="F9">
        <f>(B191+B68+B28+B95+B107+B51+B12+B5+B69+B129+B55+B70)-C9</f>
        <v>75</v>
      </c>
      <c r="G9">
        <f>(C191+C68+C28+C95+C107+C51+C12+C5+C69+C129+C55+C70)-B9</f>
        <v>56</v>
      </c>
      <c r="H9" s="2">
        <f t="shared" si="0"/>
        <v>0.5725190839694656</v>
      </c>
      <c r="J9">
        <f>(F191+F68+F28+F95+F107+F51+F12+F5+F69+F129+F55+F70)</f>
        <v>896</v>
      </c>
      <c r="K9">
        <f>(G191+G68+G28+G95+G107+G51+G12+G5+G69+G129+G55+G70)</f>
        <v>694</v>
      </c>
      <c r="L9" s="2">
        <f t="shared" si="1"/>
        <v>0.56352201257861634</v>
      </c>
      <c r="N9" s="2">
        <f t="shared" si="2"/>
        <v>0.56952006017251577</v>
      </c>
    </row>
    <row r="10" spans="1:14" x14ac:dyDescent="0.3">
      <c r="A10" t="s">
        <v>80</v>
      </c>
      <c r="B10">
        <v>8</v>
      </c>
      <c r="C10">
        <v>5</v>
      </c>
      <c r="D10" s="2">
        <v>0.61538461538461542</v>
      </c>
      <c r="F10">
        <f>(B100+B119+B38+B205+B114+B40+B53+B111+B54+B26+B39+B96+B35)-C10</f>
        <v>73</v>
      </c>
      <c r="G10">
        <f>(C100+C119+C38+C205+C114+C40+C53+C111+C54+C26+C39+C96+C35)-B10</f>
        <v>68</v>
      </c>
      <c r="H10" s="2">
        <f t="shared" si="0"/>
        <v>0.51773049645390068</v>
      </c>
      <c r="J10">
        <f>(F100+F119+F38+F205+F114+F40+F53+F111+F54+F26+F39+F96+F35)</f>
        <v>901</v>
      </c>
      <c r="K10">
        <f>(G100+G119+G38+G205+G114+G40+G53+G111+G54+G26+G39+G96+G35)</f>
        <v>780</v>
      </c>
      <c r="L10" s="2">
        <f t="shared" si="1"/>
        <v>0.53599048185603804</v>
      </c>
      <c r="N10" s="2">
        <f t="shared" si="2"/>
        <v>0.52381715825461317</v>
      </c>
    </row>
    <row r="11" spans="1:14" x14ac:dyDescent="0.3">
      <c r="A11" t="s">
        <v>107</v>
      </c>
      <c r="B11">
        <v>5</v>
      </c>
      <c r="C11">
        <v>8</v>
      </c>
      <c r="D11" s="2">
        <v>0.38461538461538464</v>
      </c>
      <c r="F11">
        <f>(B92+B64+B110+B181+B115+B129+B40+B95+B3+B60+B215+B42+B71)-C11</f>
        <v>69</v>
      </c>
      <c r="G11">
        <f>(C92+C64+C110+C181+C115+C129+C40+C95+C3+C60+C215+C42+C71)-B11</f>
        <v>63</v>
      </c>
      <c r="H11" s="2">
        <f t="shared" si="0"/>
        <v>0.52272727272727271</v>
      </c>
      <c r="J11">
        <f>(F92+F64+F110+F181+F115+F129+F40+F95+F3+F60+F215+F42+F71)</f>
        <v>816</v>
      </c>
      <c r="K11">
        <f>(G92+G64+G110+G181+G115+G129+G40+G95+G3+G60+G215+G42+G71)</f>
        <v>798</v>
      </c>
      <c r="L11" s="2">
        <f t="shared" si="1"/>
        <v>0.50557620817843862</v>
      </c>
      <c r="N11" s="2">
        <f t="shared" si="2"/>
        <v>0.51701025121099464</v>
      </c>
    </row>
    <row r="12" spans="1:14" x14ac:dyDescent="0.3">
      <c r="A12" t="s">
        <v>32</v>
      </c>
      <c r="B12">
        <v>9</v>
      </c>
      <c r="C12">
        <v>4</v>
      </c>
      <c r="D12" s="2">
        <v>0.69230769230769229</v>
      </c>
      <c r="F12">
        <f>(B87+B115+B50+B107+B69+B33+B9+B55+B68+B38+B198+B5+B67)-C12</f>
        <v>102</v>
      </c>
      <c r="G12">
        <f>(C87+C115+C50+C107+C69+C33+C9+C55+C68+C38+C198+C5+C67)-B12</f>
        <v>44</v>
      </c>
      <c r="H12" s="2">
        <f t="shared" si="0"/>
        <v>0.69863013698630139</v>
      </c>
      <c r="J12">
        <f>(F87+F115+F50+F107+F69+F33+F9+F55+F68+F38+F198+F5+F67)</f>
        <v>1028</v>
      </c>
      <c r="K12">
        <f>(G87+G115+G50+G107+G69+G33+G9+G55+G68+G38+G198+G5+G67)</f>
        <v>713</v>
      </c>
      <c r="L12" s="2">
        <f t="shared" si="1"/>
        <v>0.59046524985640436</v>
      </c>
      <c r="N12" s="2">
        <f t="shared" si="2"/>
        <v>0.66257517460966897</v>
      </c>
    </row>
    <row r="13" spans="1:14" x14ac:dyDescent="0.3">
      <c r="A13" t="s">
        <v>103</v>
      </c>
      <c r="B13">
        <v>5</v>
      </c>
      <c r="C13">
        <v>7</v>
      </c>
      <c r="D13" s="2">
        <v>0.41666666666666669</v>
      </c>
      <c r="F13">
        <f>(B45+B157+B34+B77+B79+B32+B113+B82+B130+B22+B50+B63)-C13</f>
        <v>70</v>
      </c>
      <c r="G13">
        <f>(C45+C157+C34+C77+C79+C32+C113+C82+C130+C22+C50+C63)-B13</f>
        <v>62</v>
      </c>
      <c r="H13" s="2">
        <f t="shared" si="0"/>
        <v>0.53030303030303028</v>
      </c>
      <c r="J13">
        <f>(F45+F157+F34+F77+F79+F32+F113+F82+F130+F22+F50+F63)</f>
        <v>780</v>
      </c>
      <c r="K13">
        <f>(G45+G157+G34+G77+G79+G32+G113+G82+G130+G22+G50+G63)</f>
        <v>787</v>
      </c>
      <c r="L13" s="2">
        <f t="shared" si="1"/>
        <v>0.4977664326738992</v>
      </c>
      <c r="N13" s="2">
        <f t="shared" si="2"/>
        <v>0.51945749775998662</v>
      </c>
    </row>
    <row r="14" spans="1:14" x14ac:dyDescent="0.3">
      <c r="A14" t="s">
        <v>46</v>
      </c>
      <c r="B14">
        <v>11</v>
      </c>
      <c r="C14">
        <v>3</v>
      </c>
      <c r="D14" s="2">
        <v>0.7857142857142857</v>
      </c>
      <c r="F14">
        <f>(B207+B110+B92+B47+B49+B112+B85+B128+B108+B84+B106+B48+B38)-C14</f>
        <v>76</v>
      </c>
      <c r="G14">
        <f>(C207+C110+C92+C47+C49+C112+C85+C128+C108+C84+C106+C48+C38)-B14</f>
        <v>63</v>
      </c>
      <c r="H14" s="2">
        <f t="shared" si="0"/>
        <v>0.5467625899280576</v>
      </c>
      <c r="J14">
        <f>(F207+F110+F92+F47+F49+F112+F85+F128+F108+F84+F106+F48+F38)</f>
        <v>935</v>
      </c>
      <c r="K14">
        <f>(G207+G110+G92+G47+G49+G112+G85+G128+G108+G84+G106+G48+G38)</f>
        <v>745</v>
      </c>
      <c r="L14" s="2">
        <f t="shared" si="1"/>
        <v>0.55654761904761907</v>
      </c>
      <c r="N14" s="2">
        <f t="shared" si="2"/>
        <v>0.55002426630124479</v>
      </c>
    </row>
    <row r="15" spans="1:14" x14ac:dyDescent="0.3">
      <c r="A15" t="s">
        <v>41</v>
      </c>
      <c r="B15">
        <v>12</v>
      </c>
      <c r="C15">
        <v>2</v>
      </c>
      <c r="D15" s="2">
        <v>0.8571428571428571</v>
      </c>
      <c r="F15">
        <f>(B36+B58+B191+B3+B119+B42+B18+B95+B132+B74+B121+B28+B127)-C15</f>
        <v>76</v>
      </c>
      <c r="G15">
        <f>(C36+C58+C191+C3+C119+C42+C18+C95+C132+C74+C121+C28+C127)-B15</f>
        <v>66</v>
      </c>
      <c r="H15" s="2">
        <f t="shared" si="0"/>
        <v>0.53521126760563376</v>
      </c>
      <c r="J15">
        <f>(F36+F58+F191+F3+F119+F42+F18+F95+F132+F74+F121+F28+F127)</f>
        <v>935</v>
      </c>
      <c r="K15">
        <f>(G36+G58+G191+G3+G119+G42+G18+G95+G132+G74+G121+G28+G127)</f>
        <v>764</v>
      </c>
      <c r="L15" s="2">
        <f t="shared" si="1"/>
        <v>0.55032371983519712</v>
      </c>
      <c r="N15" s="2">
        <f t="shared" si="2"/>
        <v>0.54024875168215492</v>
      </c>
    </row>
    <row r="16" spans="1:14" x14ac:dyDescent="0.3">
      <c r="A16" t="s">
        <v>94</v>
      </c>
      <c r="B16">
        <v>6</v>
      </c>
      <c r="C16">
        <v>7</v>
      </c>
      <c r="D16" s="2">
        <v>0.46153846153846156</v>
      </c>
      <c r="F16">
        <f>(B124+B194+B48+B93+B125+B57+B77+B25+B103+B36+B81+B90+B24)-C16</f>
        <v>81</v>
      </c>
      <c r="G16">
        <f>(C124+C194+C48+C93+C125+C57+C77+C25+C103+C36+C81+C90+C24)-B16</f>
        <v>62</v>
      </c>
      <c r="H16" s="2">
        <f t="shared" si="0"/>
        <v>0.56643356643356646</v>
      </c>
      <c r="J16">
        <f>(F124+F194+F48+F93+F125+F57+F77+F25+F103+F36+F81+F90+F24)</f>
        <v>963</v>
      </c>
      <c r="K16">
        <f>(G124+G194+G48+G93+G125+G57+G77+G25+G103+G36+G81+G90+G24)</f>
        <v>765</v>
      </c>
      <c r="L16" s="2">
        <f t="shared" si="1"/>
        <v>0.55729166666666663</v>
      </c>
      <c r="N16" s="2">
        <f t="shared" si="2"/>
        <v>0.56338626651126644</v>
      </c>
    </row>
    <row r="17" spans="1:14" x14ac:dyDescent="0.3">
      <c r="A17" t="s">
        <v>144</v>
      </c>
      <c r="B17">
        <v>3</v>
      </c>
      <c r="C17">
        <v>9</v>
      </c>
      <c r="D17" s="2">
        <v>0.25</v>
      </c>
      <c r="F17">
        <f>(B181+B49+B56+B50+B81+B113+B22+B130+B4+B63+B82+B19)-C17</f>
        <v>71</v>
      </c>
      <c r="G17">
        <f>(C181+C49+C56+C50+C81+C113+C22+C130+C4+C63+C82+C19)-B17</f>
        <v>62</v>
      </c>
      <c r="H17" s="2">
        <f t="shared" si="0"/>
        <v>0.53383458646616544</v>
      </c>
      <c r="J17">
        <f>(F181+F49+F56+F50+F81+F113+F22+F130+F4+F63+F82+F19)</f>
        <v>797</v>
      </c>
      <c r="K17">
        <f>(G181+G49+G56+G50+G81+G113+G22+G130+G4+G63+G82+G19)</f>
        <v>811</v>
      </c>
      <c r="L17" s="2">
        <f t="shared" si="1"/>
        <v>0.49564676616915421</v>
      </c>
      <c r="N17" s="2">
        <f t="shared" si="2"/>
        <v>0.52110531303382834</v>
      </c>
    </row>
    <row r="18" spans="1:14" x14ac:dyDescent="0.3">
      <c r="A18" t="s">
        <v>70</v>
      </c>
      <c r="B18">
        <v>7</v>
      </c>
      <c r="C18">
        <v>6</v>
      </c>
      <c r="D18" s="2">
        <v>0.61538461538461542</v>
      </c>
      <c r="F18">
        <f>(B120+B105+B99+B126+B113+B98+B15+B121+B52+B166+B60+B94+B42)-C18</f>
        <v>87</v>
      </c>
      <c r="G18">
        <f>(C120+C105+C99+C126+C113+C98+C15+C121+C52+C166+C60+C94+C42)-B18</f>
        <v>59</v>
      </c>
      <c r="H18" s="2">
        <f t="shared" si="0"/>
        <v>0.59589041095890416</v>
      </c>
      <c r="J18">
        <f>(F120+F105+F99+F126+F113+F98+F15+F121+F52+F166+F60+F94+F42)</f>
        <v>914</v>
      </c>
      <c r="K18">
        <f>(G120+G105+G99+G126+G113+G98+G15+G121+G52+G166+G60+G94+G42)</f>
        <v>791</v>
      </c>
      <c r="L18" s="2">
        <f t="shared" si="1"/>
        <v>0.5360703812316715</v>
      </c>
      <c r="N18" s="2">
        <f>(2*H18+L18)/3</f>
        <v>0.57595040104982653</v>
      </c>
    </row>
    <row r="19" spans="1:14" x14ac:dyDescent="0.3">
      <c r="A19" t="s">
        <v>58</v>
      </c>
      <c r="B19">
        <v>8</v>
      </c>
      <c r="C19">
        <v>5</v>
      </c>
      <c r="D19" s="2">
        <v>0.53846153846153844</v>
      </c>
      <c r="F19">
        <f>(B195+B89+B52+B104+B63+B82+B4+B22+B32+B50+B113+B17+B23)-C19</f>
        <v>74</v>
      </c>
      <c r="G19">
        <f>(C195+C89+C52+C104+C63+C82+C4+C22+C32+C50+C113+C17+C23)-B19</f>
        <v>69</v>
      </c>
      <c r="H19" s="2">
        <f t="shared" si="0"/>
        <v>0.5174825174825175</v>
      </c>
      <c r="J19">
        <f>(F195+F89+F52+F104+F63+F82+F4+F22+F32+F50+F113+F17+F23)</f>
        <v>858</v>
      </c>
      <c r="K19">
        <f>(G195+G89+G52+G104+G63+G82+G4+G22+G32+G50+G113+G17+G23)</f>
        <v>838</v>
      </c>
      <c r="L19" s="2">
        <f t="shared" si="1"/>
        <v>0.50589622641509435</v>
      </c>
      <c r="N19" s="2">
        <f t="shared" si="2"/>
        <v>0.51362042046004308</v>
      </c>
    </row>
    <row r="20" spans="1:14" x14ac:dyDescent="0.3">
      <c r="A20" t="s">
        <v>77</v>
      </c>
      <c r="B20">
        <v>8</v>
      </c>
      <c r="C20">
        <v>5</v>
      </c>
      <c r="D20" s="2">
        <v>0.61538461538461542</v>
      </c>
      <c r="F20">
        <f>(B143+B126+B78+B68+B8+B87+B88+B120+B127+B99+B102+B118+B44)-C20</f>
        <v>75</v>
      </c>
      <c r="G20">
        <f>(C143+C126+C78+C68+C8+C87+C88+C120+C127+C99+C102+C118+C44)-B20</f>
        <v>66</v>
      </c>
      <c r="H20" s="2">
        <f t="shared" si="0"/>
        <v>0.53191489361702127</v>
      </c>
      <c r="J20">
        <f>(F143+F126+F78+F68+F8+F87+F88+F120+F127+F99+F102+F118+F44)</f>
        <v>953</v>
      </c>
      <c r="K20">
        <f>(G143+G126+G78+G68+G8+G87+G88+G120+G127+G99+G102+G118+G44)</f>
        <v>774</v>
      </c>
      <c r="L20" s="2">
        <f t="shared" si="1"/>
        <v>0.55182397220613777</v>
      </c>
      <c r="N20" s="2">
        <f t="shared" si="2"/>
        <v>0.5385512531467268</v>
      </c>
    </row>
    <row r="21" spans="1:14" x14ac:dyDescent="0.3">
      <c r="A21" t="s">
        <v>48</v>
      </c>
      <c r="B21">
        <v>10</v>
      </c>
      <c r="C21">
        <v>3</v>
      </c>
      <c r="D21" s="2">
        <v>0.76923076923076927</v>
      </c>
      <c r="F21">
        <f>(B156+B34+B102+B90+B29+B24+B31+B104+B43+B116+B115+B98+B58)-C21</f>
        <v>72</v>
      </c>
      <c r="G21">
        <f>(C156+C34+C102+C90+C29+C24+C31+C104+C43+C116+C115+C98+C58)-B21</f>
        <v>68</v>
      </c>
      <c r="H21" s="2">
        <f t="shared" si="0"/>
        <v>0.51428571428571423</v>
      </c>
      <c r="J21">
        <f>(F156+F34+F102+F90+F29+F24+F31+F104+F43+F116+F115+F98+F58)</f>
        <v>952</v>
      </c>
      <c r="K21">
        <f>(G156+G34+G102+G90+G29+G24+G31+G104+G43+G116+G115+G98+G58)</f>
        <v>732</v>
      </c>
      <c r="L21" s="2">
        <f t="shared" si="1"/>
        <v>0.56532066508313539</v>
      </c>
      <c r="N21" s="2">
        <f>(2*H21+L21)/3</f>
        <v>0.53129736455152132</v>
      </c>
    </row>
    <row r="22" spans="1:14" x14ac:dyDescent="0.3">
      <c r="A22" t="s">
        <v>95</v>
      </c>
      <c r="B22">
        <v>8</v>
      </c>
      <c r="C22">
        <v>6</v>
      </c>
      <c r="D22" s="2">
        <v>0.5714285714285714</v>
      </c>
      <c r="F22">
        <f>(B137+B131+B4+B62+B130+B32+B75+B17+B19+B79+B13+B113+B63+B94)-C22</f>
        <v>70</v>
      </c>
      <c r="G22">
        <f>(C137+C131+C4+C62+C130+C32+C75+C17+C19+C79+C13+C113+C63+C94)-B22</f>
        <v>82</v>
      </c>
      <c r="H22" s="2">
        <f t="shared" si="0"/>
        <v>0.46052631578947367</v>
      </c>
      <c r="J22">
        <f>(F137+F131+F4+F62+F130+F32+F75+F17+F19+F79+F13+F113+F63+F94)</f>
        <v>924</v>
      </c>
      <c r="K22">
        <f>(G137+G131+G4+G62+G130+G32+G75+G17+G19+G79+G13+G113+G63+G94)</f>
        <v>894</v>
      </c>
      <c r="L22" s="2">
        <f t="shared" si="1"/>
        <v>0.5082508250825083</v>
      </c>
      <c r="N22" s="2">
        <f t="shared" si="2"/>
        <v>0.47643448555381857</v>
      </c>
    </row>
    <row r="23" spans="1:14" x14ac:dyDescent="0.3">
      <c r="A23" t="s">
        <v>97</v>
      </c>
      <c r="B23">
        <v>7</v>
      </c>
      <c r="C23">
        <v>6</v>
      </c>
      <c r="D23" s="2">
        <v>0.53846153846153844</v>
      </c>
      <c r="F23">
        <f>(B159+B6+B60+B25+B34+B35+B129+B78+B66+B109+B58+B86+B19)-C23</f>
        <v>74</v>
      </c>
      <c r="G23">
        <f>(C159+C6+C60+C25+C34+C35+C129+C78+C66+C109+C58+C86+C19)-B23</f>
        <v>70</v>
      </c>
      <c r="H23" s="2">
        <f t="shared" si="0"/>
        <v>0.51388888888888884</v>
      </c>
      <c r="J23">
        <f>(F159+F6+F60+F25+F34+F35+F129+F78+F66+F109+F58+F86+F19)</f>
        <v>859</v>
      </c>
      <c r="K23">
        <f>(G159+G6+G60+G25+G34+G35+G129+G78+G66+G109+G58+G86+G19)</f>
        <v>865</v>
      </c>
      <c r="L23" s="2">
        <f t="shared" si="1"/>
        <v>0.49825986078886308</v>
      </c>
      <c r="N23" s="2">
        <f t="shared" si="2"/>
        <v>0.50867921285554696</v>
      </c>
    </row>
    <row r="24" spans="1:14" x14ac:dyDescent="0.3">
      <c r="A24" t="s">
        <v>42</v>
      </c>
      <c r="B24">
        <v>11</v>
      </c>
      <c r="C24">
        <v>3</v>
      </c>
      <c r="D24" s="2">
        <v>0.7857142857142857</v>
      </c>
      <c r="F24">
        <f>(B118+B83+B63+B21+B43+B116+B58+B31+B29+B98+B104+B61+B16)-C24</f>
        <v>84</v>
      </c>
      <c r="G24">
        <f>(C118+C83+C63+C21+C43+C116+C58+C31+C29+C98+C104+C61+C16)-B24</f>
        <v>68</v>
      </c>
      <c r="H24" s="2">
        <f t="shared" si="0"/>
        <v>0.55263157894736847</v>
      </c>
      <c r="J24">
        <f>(F118+F83+F63+F21+F43+F116+F58+F31+F29+F98+F104+F61+F16)</f>
        <v>1039</v>
      </c>
      <c r="K24">
        <f>(G118+G83+G63+G21+G43+G116+G58+G31+G29+G98+G104+G61+G16)</f>
        <v>779</v>
      </c>
      <c r="L24" s="2">
        <f t="shared" si="1"/>
        <v>0.57150715071507152</v>
      </c>
      <c r="N24" s="2">
        <f t="shared" si="2"/>
        <v>0.55892343620326945</v>
      </c>
    </row>
    <row r="25" spans="1:14" x14ac:dyDescent="0.3">
      <c r="A25" t="s">
        <v>22</v>
      </c>
      <c r="B25">
        <v>14</v>
      </c>
      <c r="C25">
        <v>1</v>
      </c>
      <c r="D25" s="2">
        <v>0.93333333333333335</v>
      </c>
      <c r="F25">
        <f>(B41+B107+B103+B23+B76+B36+B57+B16+B221+B77+B125+B97+B123+B83+B55)-C25</f>
        <v>102</v>
      </c>
      <c r="G25">
        <f>(C41+C107+C103+C23+C76+C36+C57+C16+C221+C77+C125+C97+C123+C83+C55)-B25</f>
        <v>66</v>
      </c>
      <c r="H25" s="2">
        <f t="shared" si="0"/>
        <v>0.6071428571428571</v>
      </c>
      <c r="J25">
        <f>(F41+F107+F103+F23+F76+F36+F57+F16+F221+F77+F125+F97+F123+F83+F55)</f>
        <v>1199</v>
      </c>
      <c r="K25">
        <f>(G41+G107+G103+G23+G76+G36+G57+G16+G221+G77+G125+G97+G123+G83+G55)</f>
        <v>834</v>
      </c>
      <c r="L25" s="2">
        <f t="shared" si="1"/>
        <v>0.58976881455976393</v>
      </c>
      <c r="N25" s="2">
        <f t="shared" si="2"/>
        <v>0.60135150961515937</v>
      </c>
    </row>
    <row r="26" spans="1:14" x14ac:dyDescent="0.3">
      <c r="A26" t="s">
        <v>121</v>
      </c>
      <c r="B26">
        <v>5</v>
      </c>
      <c r="C26">
        <v>7</v>
      </c>
      <c r="D26" s="2">
        <v>0.41666666666666669</v>
      </c>
      <c r="F26">
        <f>(B32+B48+B185+B60+B6+B40+B39+B114+B53+B10+B54+B111)-C26</f>
        <v>62</v>
      </c>
      <c r="G26">
        <f>(C32+C48+C185+C60+C6+C40+C39+C114+C53+C10+C54+C111)-B26</f>
        <v>68</v>
      </c>
      <c r="H26" s="2">
        <f t="shared" si="0"/>
        <v>0.47692307692307695</v>
      </c>
      <c r="J26">
        <f>(F32+F48+F185+F60+F6+F40+F39+F114+F53+F10+F54+F111)</f>
        <v>768</v>
      </c>
      <c r="K26">
        <f>(G32+G48+G185+G60+G6+G40+G39+G114+G53+G10+G54+G111)</f>
        <v>751</v>
      </c>
      <c r="L26" s="2">
        <f t="shared" si="1"/>
        <v>0.50559578670177752</v>
      </c>
      <c r="N26" s="2">
        <f t="shared" si="2"/>
        <v>0.48648064684931053</v>
      </c>
    </row>
    <row r="27" spans="1:14" x14ac:dyDescent="0.3">
      <c r="A27" t="s">
        <v>109</v>
      </c>
      <c r="B27">
        <v>5</v>
      </c>
      <c r="C27">
        <v>7</v>
      </c>
      <c r="D27" s="2">
        <v>0.41666666666666669</v>
      </c>
      <c r="F27">
        <f>(B28+B72+B3+B8+B7+B87+B127+B99+B118+B102+B126+B120)-C27</f>
        <v>78</v>
      </c>
      <c r="G27">
        <f>(C28+C72+C3+C8+C7+C87+C127+C99+C118+C102+C126+C120)-B27</f>
        <v>63</v>
      </c>
      <c r="H27" s="2">
        <f t="shared" si="0"/>
        <v>0.55319148936170215</v>
      </c>
      <c r="J27">
        <f>(F28+F72+F3+F8+F7+F87+F127+F99+F118+F102+F126+F120)</f>
        <v>951</v>
      </c>
      <c r="K27">
        <f>(G28+G72+G3+G8+G7+G87+G127+G99+G118+G102+G126+G120)</f>
        <v>760</v>
      </c>
      <c r="L27" s="2">
        <f t="shared" si="1"/>
        <v>0.55581531268264173</v>
      </c>
      <c r="N27" s="2">
        <f t="shared" si="2"/>
        <v>0.55406609713534871</v>
      </c>
    </row>
    <row r="28" spans="1:14" x14ac:dyDescent="0.3">
      <c r="A28" t="s">
        <v>126</v>
      </c>
      <c r="B28">
        <v>4</v>
      </c>
      <c r="C28">
        <v>8</v>
      </c>
      <c r="D28" s="2">
        <v>0.33333333333333331</v>
      </c>
      <c r="F28">
        <f>(B27+B219+B9+B113+B121+B94+B74+B37+B119+B3+B132+B15)-C28</f>
        <v>63</v>
      </c>
      <c r="G28">
        <f>(C27+C219+C9+C113+C121+C94+C74+C37+C119+C3+C132+C15)-B28</f>
        <v>64</v>
      </c>
      <c r="H28" s="2">
        <f t="shared" si="0"/>
        <v>0.49606299212598426</v>
      </c>
      <c r="J28">
        <f>(F27+F219+F9+F113+F121+F94+F74+F37+F119+F3+F132+F15)</f>
        <v>811</v>
      </c>
      <c r="K28">
        <f>(G27+G219+G9+G113+G121+G94+G74+G37+G119+G3+G132+G15)</f>
        <v>705</v>
      </c>
      <c r="L28" s="2">
        <f t="shared" si="1"/>
        <v>0.53496042216358841</v>
      </c>
      <c r="N28" s="2">
        <f t="shared" si="2"/>
        <v>0.50902880213851898</v>
      </c>
    </row>
    <row r="29" spans="1:14" x14ac:dyDescent="0.3">
      <c r="A29" t="s">
        <v>146</v>
      </c>
      <c r="B29">
        <v>2</v>
      </c>
      <c r="C29">
        <v>10</v>
      </c>
      <c r="D29" s="2">
        <v>0.16666666666666666</v>
      </c>
      <c r="F29">
        <f>(B216+B44+B45+B21+B98+B115+B43+B60+B71+B24+B31+B104)-C29</f>
        <v>64</v>
      </c>
      <c r="G29">
        <f>(C216+C44+C45+C21+C98+C115+C43+C60+C71+C24+C31+C104)-B29</f>
        <v>66</v>
      </c>
      <c r="H29" s="2">
        <f t="shared" si="0"/>
        <v>0.49230769230769234</v>
      </c>
      <c r="J29">
        <f>(F216+F44+F45+F21+F98+F115+F43+F60+F71+F24+F31+F104)</f>
        <v>805</v>
      </c>
      <c r="K29">
        <f>(G216+G44+G45+G21+G98+G115+G43+G60+G71+G24+G31+G104)</f>
        <v>734</v>
      </c>
      <c r="L29" s="2">
        <f t="shared" si="1"/>
        <v>0.52306692657569853</v>
      </c>
      <c r="N29" s="2">
        <f>(2*H29+L29)/3</f>
        <v>0.50256077039702773</v>
      </c>
    </row>
    <row r="30" spans="1:14" x14ac:dyDescent="0.3">
      <c r="A30" t="s">
        <v>100</v>
      </c>
      <c r="B30">
        <v>5</v>
      </c>
      <c r="C30">
        <v>7</v>
      </c>
      <c r="D30" s="2">
        <v>0.41666666666666669</v>
      </c>
      <c r="F30">
        <f>(B5+B186+B66+B124+B90+B41+B123+B76+B81+B103+B125+B62)-C30</f>
        <v>73</v>
      </c>
      <c r="G30">
        <f>(C5+C186+C66+C124+C90+C41+C123+C76+C81+C103+C125+C62)-B30</f>
        <v>57</v>
      </c>
      <c r="H30" s="2">
        <f t="shared" si="0"/>
        <v>0.56153846153846154</v>
      </c>
      <c r="J30">
        <f>(F5+F186+F66+F124+F90+F41+F123+F76+F81+F103+F125+F62)</f>
        <v>860</v>
      </c>
      <c r="K30">
        <f>(G5+G186+G66+G124+G90+G41+G123+G76+G81+G103+G125+G62)</f>
        <v>701</v>
      </c>
      <c r="L30" s="2">
        <f t="shared" si="1"/>
        <v>0.55092889173606663</v>
      </c>
      <c r="N30" s="2">
        <f t="shared" si="2"/>
        <v>0.55800193827099653</v>
      </c>
    </row>
    <row r="31" spans="1:14" x14ac:dyDescent="0.3">
      <c r="A31" t="s">
        <v>130</v>
      </c>
      <c r="B31">
        <v>4</v>
      </c>
      <c r="C31">
        <v>8</v>
      </c>
      <c r="D31" s="2">
        <v>0.33333333333333331</v>
      </c>
      <c r="F31">
        <f>(B77+B159+B71+B220+B86+B104+B21+B98+B24+B100+B29+B116)-C31</f>
        <v>57</v>
      </c>
      <c r="G31">
        <f>(C77+C159+C71+C220+C86+C104+C21+C98+C24+C100+C29+C116)-B31</f>
        <v>61</v>
      </c>
      <c r="H31" s="2">
        <f t="shared" si="0"/>
        <v>0.48305084745762711</v>
      </c>
      <c r="J31">
        <f>(F77+F159+F71+F220+F86+F104+F21+F98+F24+F100+F29+F116)</f>
        <v>778</v>
      </c>
      <c r="K31">
        <f>(G77+G159+G71+G220+G86+G104+G21+G98+G24+G100+G29+G116)</f>
        <v>662</v>
      </c>
      <c r="L31" s="2">
        <f t="shared" si="1"/>
        <v>0.54027777777777775</v>
      </c>
      <c r="N31" s="2">
        <f t="shared" si="2"/>
        <v>0.50212649089767736</v>
      </c>
    </row>
    <row r="32" spans="1:14" x14ac:dyDescent="0.3">
      <c r="A32" t="s">
        <v>118</v>
      </c>
      <c r="B32">
        <v>6</v>
      </c>
      <c r="C32">
        <v>7</v>
      </c>
      <c r="D32" s="2">
        <v>0.46153846153846156</v>
      </c>
      <c r="F32">
        <f>(B26+B51+B44+B146+B22+B13+B130+B113+B19+B4+B79+B50+B90)-C32</f>
        <v>66</v>
      </c>
      <c r="G32">
        <f>(C26+C51+C44+C146+C22+C13+C130+C113+C19+C4+C79+C50+C90)-B32</f>
        <v>74</v>
      </c>
      <c r="H32" s="2">
        <f t="shared" si="0"/>
        <v>0.47142857142857142</v>
      </c>
      <c r="J32">
        <f>(F26+F51+F44+F146+F22+F13+F130+F113+F19+F4+F79+F50+F90)</f>
        <v>825</v>
      </c>
      <c r="K32">
        <f>(G26+G51+G44+G146+G22+G13+G130+G113+G19+G4+G79+G50+G90)</f>
        <v>863</v>
      </c>
      <c r="L32" s="2">
        <f t="shared" si="1"/>
        <v>0.48874407582938389</v>
      </c>
      <c r="N32" s="2">
        <f t="shared" si="2"/>
        <v>0.47720040622884224</v>
      </c>
    </row>
    <row r="33" spans="1:14" x14ac:dyDescent="0.3">
      <c r="A33" t="s">
        <v>25</v>
      </c>
      <c r="B33">
        <v>11</v>
      </c>
      <c r="C33">
        <v>2</v>
      </c>
      <c r="D33" s="2">
        <v>0.84615384615384615</v>
      </c>
      <c r="F33">
        <f>(B62+B209+B51+B105+B214+B12+B55+B97+B38+B122+B70+B36+B123)-C33</f>
        <v>84</v>
      </c>
      <c r="G33">
        <f>(C62+C209+C51+C105+C214+C12+C55+C97+C38+C122+C70+C36+C123)-B33</f>
        <v>50</v>
      </c>
      <c r="H33" s="2">
        <f t="shared" si="0"/>
        <v>0.62686567164179108</v>
      </c>
      <c r="J33">
        <f>(F62+F209+F51+F105+F214+F12+F55+F97+F38+F122+F70+F36+F123)</f>
        <v>999</v>
      </c>
      <c r="K33">
        <f>(G62+G209+G51+G105+G214+G12+G55+G97+G38+G122+G70+G36+G123)</f>
        <v>629</v>
      </c>
      <c r="L33" s="2">
        <f t="shared" si="1"/>
        <v>0.61363636363636365</v>
      </c>
      <c r="N33" s="2">
        <f t="shared" si="2"/>
        <v>0.6224559023066486</v>
      </c>
    </row>
    <row r="34" spans="1:14" x14ac:dyDescent="0.3">
      <c r="A34" t="s">
        <v>45</v>
      </c>
      <c r="B34">
        <v>11</v>
      </c>
      <c r="C34">
        <v>3</v>
      </c>
      <c r="D34" s="2">
        <v>0.7857142857142857</v>
      </c>
      <c r="F34">
        <f>(B83+B21+B13+B216+B23+B66+B58+B86+B129+B35+B110+B101+B117+B100)-C34</f>
        <v>90</v>
      </c>
      <c r="G34">
        <f>(C83+C21+C13+C216+C23+C66+C58+C86+C129+C35+C110+C101+C117+C100)-B34</f>
        <v>65</v>
      </c>
      <c r="H34" s="2">
        <f t="shared" si="0"/>
        <v>0.58064516129032262</v>
      </c>
      <c r="J34">
        <f>(F83+F21+F13+F216+F23+F66+F58+F86+F129+F35+F110+F101+F117+F100)</f>
        <v>971</v>
      </c>
      <c r="K34">
        <f>(G83+G21+G13+G216+G23+G66+G58+G86+G129+G35+G110+G101+G117+G100)</f>
        <v>912</v>
      </c>
      <c r="L34" s="2">
        <f t="shared" si="1"/>
        <v>0.51566648964418482</v>
      </c>
      <c r="N34" s="2">
        <f t="shared" si="2"/>
        <v>0.55898560407494335</v>
      </c>
    </row>
    <row r="35" spans="1:14" x14ac:dyDescent="0.3">
      <c r="A35" t="s">
        <v>115</v>
      </c>
      <c r="B35">
        <v>6</v>
      </c>
      <c r="C35">
        <v>7</v>
      </c>
      <c r="D35" s="2">
        <v>0.46153846153846156</v>
      </c>
      <c r="F35">
        <f>(B115+B129+B183+B56+B60+B23+B109+B66+B86+B34+B62+B58+B10)-C35</f>
        <v>66</v>
      </c>
      <c r="G35">
        <f>(C115+C129+C183+C56+C60+C23+C109+C66+C86+C34+C62+C58+C10)-B35</f>
        <v>75</v>
      </c>
      <c r="H35" s="2">
        <f t="shared" si="0"/>
        <v>0.46808510638297873</v>
      </c>
      <c r="J35">
        <f>(F115+F129+F183+F56+F60+F23+F109+F66+F86+F34+F62+F58+F10)</f>
        <v>851</v>
      </c>
      <c r="K35">
        <f>(G115+G129+G183+G56+G60+G23+G109+G66+G86+G34+G62+G58+G10)</f>
        <v>852</v>
      </c>
      <c r="L35" s="2">
        <f t="shared" si="1"/>
        <v>0.49970640046975923</v>
      </c>
      <c r="N35" s="2">
        <f>(2*H35+L35)/3</f>
        <v>0.47862553774523892</v>
      </c>
    </row>
    <row r="36" spans="1:14" x14ac:dyDescent="0.3">
      <c r="A36" t="s">
        <v>82</v>
      </c>
      <c r="B36">
        <v>6</v>
      </c>
      <c r="C36">
        <v>7</v>
      </c>
      <c r="D36" s="2">
        <v>0.46153846153846156</v>
      </c>
      <c r="F36">
        <f>(B15+B54+B123+B57+B77+B25+B125+B103+B62+B16+B136+B33+B8)-C36</f>
        <v>89</v>
      </c>
      <c r="G36">
        <f>(C15+C54+C123+C57+C77+C25+C125+C103+C62+C16+C136+C33+C8)-B36</f>
        <v>57</v>
      </c>
      <c r="H36" s="2">
        <f t="shared" si="0"/>
        <v>0.6095890410958904</v>
      </c>
      <c r="J36">
        <f>(F15+F54+F123+F57+F77+F25+F125+F103+F62+F16+F136+F33+F8)</f>
        <v>976</v>
      </c>
      <c r="K36">
        <f>(G15+G54+G123+G57+G77+G25+G125+G103+G62+G16+G136+G33+G8)</f>
        <v>760</v>
      </c>
      <c r="L36" s="2">
        <f t="shared" si="1"/>
        <v>0.56221198156682028</v>
      </c>
      <c r="N36" s="2">
        <f t="shared" si="2"/>
        <v>0.59379668791953366</v>
      </c>
    </row>
    <row r="37" spans="1:14" x14ac:dyDescent="0.3">
      <c r="A37" t="s">
        <v>119</v>
      </c>
      <c r="B37">
        <v>4</v>
      </c>
      <c r="C37">
        <v>8</v>
      </c>
      <c r="D37" s="2">
        <v>0.33333333333333331</v>
      </c>
      <c r="F37">
        <f>(B99+B67+B196+B75+B3+B119+B28+B42+B121+B94+B73+B95)-C37</f>
        <v>71</v>
      </c>
      <c r="G37">
        <f>(C99+C67+C196+C75+C3+C119+C28+C42+C121+C94+C73+C95)-B37</f>
        <v>60</v>
      </c>
      <c r="H37" s="2">
        <f t="shared" si="0"/>
        <v>0.5419847328244275</v>
      </c>
      <c r="J37">
        <f>(F99+F67+F196+F75+F3+F119+F28+F42+F121+F94+F73+F95)</f>
        <v>798</v>
      </c>
      <c r="K37">
        <f>(G99+G67+G196+G75+G3+G119+G28+G42+G121+G94+G73+G95)</f>
        <v>743</v>
      </c>
      <c r="L37" s="2">
        <f t="shared" si="1"/>
        <v>0.51784555483452299</v>
      </c>
      <c r="N37" s="2">
        <f t="shared" si="2"/>
        <v>0.53393834016112596</v>
      </c>
    </row>
    <row r="38" spans="1:14" x14ac:dyDescent="0.3">
      <c r="A38" t="s">
        <v>1</v>
      </c>
      <c r="B38">
        <v>12</v>
      </c>
      <c r="C38">
        <v>2</v>
      </c>
      <c r="D38" s="2">
        <v>0.8571428571428571</v>
      </c>
      <c r="F38">
        <f>(B122+B182+B10+B81+B105+B97+B51+B33+B70+B12+B107+B41+B55+B14)-C38</f>
        <v>103</v>
      </c>
      <c r="G38">
        <f>(C122+C182+C10+C81+C105+C97+C51+C33+C70+C12+C107+C41+C55+C14)-B38</f>
        <v>53</v>
      </c>
      <c r="H38" s="2">
        <f t="shared" si="0"/>
        <v>0.66025641025641024</v>
      </c>
      <c r="J38">
        <f>(F122+F182+F10+F81+F105+F97+F51+F33+F70+F12+F107+F41+F55+F14)</f>
        <v>1110</v>
      </c>
      <c r="K38">
        <f>(G122+G182+G10+G81+G105+G97+G51+G33+G70+G12+G107+G41+G55+G14)</f>
        <v>749</v>
      </c>
      <c r="L38" s="2">
        <f t="shared" si="1"/>
        <v>0.59709521247982789</v>
      </c>
      <c r="N38" s="2">
        <f t="shared" si="2"/>
        <v>0.63920267766421612</v>
      </c>
    </row>
    <row r="39" spans="1:14" x14ac:dyDescent="0.3">
      <c r="A39" t="s">
        <v>78</v>
      </c>
      <c r="B39">
        <v>7</v>
      </c>
      <c r="C39">
        <v>6</v>
      </c>
      <c r="D39" s="2">
        <v>0.53846153846153844</v>
      </c>
      <c r="F39">
        <f>(B55+B174+B67+B53+B96+B26+B75+B6+B114+B54+B10+B40+B52)-C39</f>
        <v>86</v>
      </c>
      <c r="G39">
        <f>(C55+C174+C67+C53+C96+C26+C75+C6+C114+C54+C10+C40+C52)-B39</f>
        <v>58</v>
      </c>
      <c r="H39" s="2">
        <f t="shared" si="0"/>
        <v>0.59722222222222221</v>
      </c>
      <c r="J39">
        <f>(F55+F174+F67+F53+F96+F26+F75+F6+F114+F54+F10+F40+F52)</f>
        <v>860</v>
      </c>
      <c r="K39">
        <f>(G55+G174+G67+G53+G96+G26+G75+G6+G114+G54+G10+G40+G52)</f>
        <v>792</v>
      </c>
      <c r="L39" s="2">
        <f t="shared" si="1"/>
        <v>0.52058111380145278</v>
      </c>
      <c r="N39" s="2">
        <f t="shared" si="2"/>
        <v>0.57167518608196577</v>
      </c>
    </row>
    <row r="40" spans="1:14" x14ac:dyDescent="0.3">
      <c r="A40" t="s">
        <v>99</v>
      </c>
      <c r="B40">
        <v>7</v>
      </c>
      <c r="C40">
        <v>6</v>
      </c>
      <c r="D40" s="2">
        <v>0.53846153846153844</v>
      </c>
      <c r="F40">
        <f>(B105+B158+B130+B111+B10+B26+B11+B114+B54+B6+B96+B39+B132)-C40</f>
        <v>70</v>
      </c>
      <c r="G40">
        <f>(C105+C158+C130+C111+C10+C26+C11+C114+C54+C6+C96+C39+C132)-B40</f>
        <v>71</v>
      </c>
      <c r="H40" s="2">
        <f t="shared" si="0"/>
        <v>0.49645390070921985</v>
      </c>
      <c r="J40">
        <f>(F105+F158+F130+F111+F10+F26+F11+F114+F54+F6+F96+F39+F132)</f>
        <v>887</v>
      </c>
      <c r="K40">
        <f>(G105+G158+G130+G111+G10+G26+G11+G114+G54+G6+G96+G39+G132)</f>
        <v>773</v>
      </c>
      <c r="L40" s="2">
        <f t="shared" si="1"/>
        <v>0.53433734939759037</v>
      </c>
      <c r="N40" s="2">
        <f t="shared" si="2"/>
        <v>0.50908171693867665</v>
      </c>
    </row>
    <row r="41" spans="1:14" x14ac:dyDescent="0.3">
      <c r="A41" t="s">
        <v>134</v>
      </c>
      <c r="B41">
        <v>3</v>
      </c>
      <c r="C41">
        <v>9</v>
      </c>
      <c r="D41" s="2">
        <v>0.25</v>
      </c>
      <c r="F41">
        <f>(B25+B98+B213+B104+B76+B30+B62+B90+B123+B124+B77+B38)-C41</f>
        <v>77</v>
      </c>
      <c r="G41">
        <f>(C25+C98+C213+C104+C76+C30+C62+C90+C123+C124+C77+C38)-B41</f>
        <v>56</v>
      </c>
      <c r="H41" s="2">
        <f t="shared" si="0"/>
        <v>0.57894736842105265</v>
      </c>
      <c r="J41">
        <f>(F25+F98+F213+F104+F76+F30+F62+F90+F123+F124+F77+F38)</f>
        <v>902</v>
      </c>
      <c r="K41">
        <f>(G25+G98+G213+G104+G76+G30+G62+G90+G123+G124+G77+G38)</f>
        <v>684</v>
      </c>
      <c r="L41" s="2">
        <f t="shared" si="1"/>
        <v>0.56872635561160156</v>
      </c>
      <c r="N41" s="2">
        <f t="shared" si="2"/>
        <v>0.57554036415123566</v>
      </c>
    </row>
    <row r="42" spans="1:14" x14ac:dyDescent="0.3">
      <c r="A42" t="s">
        <v>64</v>
      </c>
      <c r="B42">
        <v>10</v>
      </c>
      <c r="C42">
        <v>5</v>
      </c>
      <c r="D42" s="2">
        <v>0.66666666666666663</v>
      </c>
      <c r="F42">
        <f>(B7+B88+B126+B145+B73+B15+B3+B74+B37+B95+B119+B94+B11+B18)-C42</f>
        <v>80</v>
      </c>
      <c r="G42">
        <f>(C7+C88+C126+C145+C73+C15+C3+C74+C37+C95+C119+C94+C11+C18)-B42</f>
        <v>71</v>
      </c>
      <c r="H42" s="2">
        <f t="shared" si="0"/>
        <v>0.5298013245033113</v>
      </c>
      <c r="J42">
        <f>(F7+F88+F126+F145+F73+F15+F3+F74+F37+F95+F119+F94+F11+F18)</f>
        <v>972</v>
      </c>
      <c r="K42">
        <f>(G7+G88+G126+G145+G73+G15+G3+G74+G37+G95+G119+G94+G11+G18)</f>
        <v>833</v>
      </c>
      <c r="L42" s="2">
        <f t="shared" si="1"/>
        <v>0.53850415512465377</v>
      </c>
      <c r="N42" s="2">
        <f t="shared" si="2"/>
        <v>0.53270226804375875</v>
      </c>
    </row>
    <row r="43" spans="1:14" x14ac:dyDescent="0.3">
      <c r="A43" t="s">
        <v>101</v>
      </c>
      <c r="B43">
        <v>4</v>
      </c>
      <c r="C43">
        <v>8</v>
      </c>
      <c r="D43" s="2">
        <v>0.33333333333333331</v>
      </c>
      <c r="F43">
        <f>(B84+B192+B127+B115+B78+B24+B29+B100+B21+B61+B116+B71)-C43</f>
        <v>81</v>
      </c>
      <c r="G43">
        <f>(C84+C192+C127+C115+C78+C24+C29+C100+C21+C61+C116+C71)-B43</f>
        <v>51</v>
      </c>
      <c r="H43" s="2">
        <f t="shared" si="0"/>
        <v>0.61363636363636365</v>
      </c>
      <c r="J43">
        <f>(F84+F192+F127+F115+F78+F24+F29+F100+F21+F61+F116+F71)</f>
        <v>849</v>
      </c>
      <c r="K43">
        <f>(G84+G192+G127+G115+G78+G24+G29+G100+G21+G61+G116+G71)</f>
        <v>709</v>
      </c>
      <c r="L43" s="2">
        <f t="shared" si="1"/>
        <v>0.54492939666238771</v>
      </c>
      <c r="N43" s="2">
        <f t="shared" si="2"/>
        <v>0.59073404131170504</v>
      </c>
    </row>
    <row r="44" spans="1:14" x14ac:dyDescent="0.3">
      <c r="A44" t="s">
        <v>110</v>
      </c>
      <c r="B44">
        <v>6</v>
      </c>
      <c r="C44">
        <v>7</v>
      </c>
      <c r="D44" s="2">
        <v>0.46153846153846156</v>
      </c>
      <c r="F44">
        <f>(B4+B29+B32+B72+B67+B64+B131+B91+B93+B65+B46+B80+B20)-C44</f>
        <v>70</v>
      </c>
      <c r="G44">
        <f>(C4+C29+C32+C72+C67+C64+C131+C91+C93+C65+C46+C80+C20)-B44</f>
        <v>81</v>
      </c>
      <c r="H44" s="2">
        <f t="shared" si="0"/>
        <v>0.46357615894039733</v>
      </c>
      <c r="J44">
        <f>(F4+F29+F32+F72+F67+F64+F131+F91+F93+F65+F46+F80+F20)-E44</f>
        <v>1005</v>
      </c>
      <c r="K44">
        <f>(G4+G29+G32+G72+G67+G64+G131+G91+G93+G65+G46+G80+G20)</f>
        <v>868</v>
      </c>
      <c r="L44" s="2">
        <f t="shared" si="1"/>
        <v>0.53657234383342234</v>
      </c>
      <c r="N44" s="2">
        <f t="shared" si="2"/>
        <v>0.48790822057140565</v>
      </c>
    </row>
    <row r="45" spans="1:14" x14ac:dyDescent="0.3">
      <c r="A45" t="s">
        <v>72</v>
      </c>
      <c r="B45">
        <v>8</v>
      </c>
      <c r="C45">
        <v>5</v>
      </c>
      <c r="D45" s="2">
        <v>0.61538461538461542</v>
      </c>
      <c r="F45">
        <f>(B13+B152+B83+B29+B65+B93+B59+B72+B80+B89+B64+B91+B105)-C45</f>
        <v>67</v>
      </c>
      <c r="G45">
        <f>(C13+C152+C83+C29+C65+C93+C59+C72+C80+C89+C64+C91+C105)-B45</f>
        <v>71</v>
      </c>
      <c r="H45" s="2">
        <f>F45/(F45+G45)</f>
        <v>0.48550724637681159</v>
      </c>
      <c r="J45">
        <f>(F13+F152+F83+F29+F65+F93+F59+F72+F80+F89+F64+F91+F105)</f>
        <v>983</v>
      </c>
      <c r="K45">
        <f>(G13+G152+G83+G29+G65+G93+G59+G72+G80+G89+G64+G91+G105)</f>
        <v>737</v>
      </c>
      <c r="L45" s="2">
        <f t="shared" si="1"/>
        <v>0.57151162790697674</v>
      </c>
      <c r="N45" s="2">
        <f t="shared" si="2"/>
        <v>0.51417537355353327</v>
      </c>
    </row>
    <row r="46" spans="1:14" x14ac:dyDescent="0.3">
      <c r="A46" t="s">
        <v>43</v>
      </c>
      <c r="B46">
        <v>10</v>
      </c>
      <c r="C46">
        <v>3</v>
      </c>
      <c r="D46" s="2">
        <v>0.76923076923076927</v>
      </c>
      <c r="F46">
        <f>(B63+B93+B47+B66+B64+B89+B91+B80+B131+B67+B44+B72+B99)-C46</f>
        <v>85</v>
      </c>
      <c r="G46">
        <f>(C63+C93+C47+C66+C64+C89+C91+C80+C131+C67+C44+C72+C99)-B46</f>
        <v>68</v>
      </c>
      <c r="H46" s="2">
        <f>F46/(F46+G46)</f>
        <v>0.55555555555555558</v>
      </c>
      <c r="J46">
        <f>(F63+F93+F47+F66+F64+F89+F91+F80+F131+F67+F44+F72+F99)</f>
        <v>1060</v>
      </c>
      <c r="K46">
        <f>(G63+G93+G47+G66+G64+G89+G91+G80+G131+G67+G44+G72+G99)</f>
        <v>826</v>
      </c>
      <c r="L46" s="2">
        <f t="shared" si="1"/>
        <v>0.56203605514316013</v>
      </c>
      <c r="N46" s="2">
        <f t="shared" si="2"/>
        <v>0.55771572208475717</v>
      </c>
    </row>
    <row r="47" spans="1:14" x14ac:dyDescent="0.3">
      <c r="A47" t="s">
        <v>62</v>
      </c>
      <c r="B47">
        <v>7</v>
      </c>
      <c r="C47">
        <v>6</v>
      </c>
      <c r="D47" s="2">
        <v>0.53846153846153844</v>
      </c>
      <c r="F47">
        <f>(B189+B46+B54+B14+B108+B128+B112+B85+B84+B106+B48+B49+B81)-C47</f>
        <v>84</v>
      </c>
      <c r="G47">
        <f>(C189+C46+C54+C14+C108+C128+C112+C85+C84+C106+C48+C49+C81)-B47</f>
        <v>57</v>
      </c>
      <c r="H47" s="2">
        <f t="shared" si="0"/>
        <v>0.5957446808510638</v>
      </c>
      <c r="J47">
        <f>(F189+F46+F54+F14+F108+F128+F112+F85+F84+F106+F48+F49+F81)</f>
        <v>937</v>
      </c>
      <c r="K47">
        <f>(G189+G46+G54+G14+G108+G128+G112+G85+G84+G106+G48+G49+G81)</f>
        <v>750</v>
      </c>
      <c r="L47" s="2">
        <f t="shared" si="1"/>
        <v>0.55542382928275047</v>
      </c>
      <c r="N47" s="2">
        <f t="shared" si="2"/>
        <v>0.58230439699495939</v>
      </c>
    </row>
    <row r="48" spans="1:14" x14ac:dyDescent="0.3">
      <c r="A48" t="s">
        <v>135</v>
      </c>
      <c r="B48">
        <v>3</v>
      </c>
      <c r="C48">
        <v>9</v>
      </c>
      <c r="D48" s="2">
        <v>0.25</v>
      </c>
      <c r="F48">
        <f>(B169+B26+B16+B128+B108+B84+B106+B112+B49+B85+B47+B14)-C48</f>
        <v>70</v>
      </c>
      <c r="G48">
        <f>(C169+C26+C16+C128+C108+C84+C106+C112+C49+C85+C47+C14)-B48</f>
        <v>60</v>
      </c>
      <c r="H48" s="2">
        <f t="shared" si="0"/>
        <v>0.53846153846153844</v>
      </c>
      <c r="J48">
        <f>(F169+F26+F16+F128+F108+F84+F106+F112+F49+F85+F47+F14)</f>
        <v>841</v>
      </c>
      <c r="K48">
        <f>(G169+G26+G16+G128+G108+G84+G106+G112+G49+G85+G47+G14)</f>
        <v>689</v>
      </c>
      <c r="L48" s="2">
        <f t="shared" si="1"/>
        <v>0.54967320261437913</v>
      </c>
      <c r="N48" s="2">
        <f t="shared" si="2"/>
        <v>0.54219875984581867</v>
      </c>
    </row>
    <row r="49" spans="1:14" x14ac:dyDescent="0.3">
      <c r="A49" t="s">
        <v>56</v>
      </c>
      <c r="B49">
        <v>8</v>
      </c>
      <c r="C49">
        <v>5</v>
      </c>
      <c r="D49" s="2">
        <v>0.61538461538461542</v>
      </c>
      <c r="F49">
        <f>(B184+B17+B69+B85+B14+B108+B84+B48+B106+B128+B112+B47+B71)-C49</f>
        <v>78</v>
      </c>
      <c r="G49">
        <f>(C184+C17+C69+C85+C14+C108+C84+C48+C106+C128+C112+C47+C71)-B49</f>
        <v>64</v>
      </c>
      <c r="H49" s="2">
        <f t="shared" si="0"/>
        <v>0.54929577464788737</v>
      </c>
      <c r="J49">
        <f>(F184+F17+F69+F85+F14+F108+F84+F48+F106+F128+F112+F47+F71)</f>
        <v>940</v>
      </c>
      <c r="K49">
        <f>(G184+G17+G69+G85+G14+G108+G84+G48+G106+G128+G112+G47+G71)</f>
        <v>737</v>
      </c>
      <c r="L49" s="2">
        <f t="shared" si="1"/>
        <v>0.56052474657125817</v>
      </c>
      <c r="N49" s="2">
        <f t="shared" si="2"/>
        <v>0.55303876528901097</v>
      </c>
    </row>
    <row r="50" spans="1:14" x14ac:dyDescent="0.3">
      <c r="A50" t="s">
        <v>98</v>
      </c>
      <c r="B50">
        <v>7</v>
      </c>
      <c r="C50">
        <v>6</v>
      </c>
      <c r="D50" s="2">
        <v>0.53846153846153844</v>
      </c>
      <c r="F50">
        <f>(B8+B172+B12+B17+B131+B4+B82+B63+B113+B19+B13+B31+B121)-C50</f>
        <v>69</v>
      </c>
      <c r="G50">
        <f>(C8+C172+C12+C17+C131+C4+C82+C63+C113+C19+C13+C31+C121)-B50</f>
        <v>72</v>
      </c>
      <c r="H50" s="2">
        <f t="shared" si="0"/>
        <v>0.48936170212765956</v>
      </c>
      <c r="J50">
        <f>(F8+F172+F12+F17+F131+F4+F82+F63+F113+F19+F13+F31+F121)</f>
        <v>925</v>
      </c>
      <c r="K50">
        <f>(G8+G172+G12+G17+G131+G4+G82+G63+G113+G19+G13+G31+G121)</f>
        <v>771</v>
      </c>
      <c r="L50" s="2">
        <f t="shared" si="1"/>
        <v>0.54540094339622647</v>
      </c>
      <c r="N50" s="2">
        <f t="shared" si="2"/>
        <v>0.50804144921718186</v>
      </c>
    </row>
    <row r="51" spans="1:14" x14ac:dyDescent="0.3">
      <c r="A51" t="s">
        <v>57</v>
      </c>
      <c r="B51">
        <v>8</v>
      </c>
      <c r="C51">
        <v>5</v>
      </c>
      <c r="D51" s="2">
        <v>0.61538461538461542</v>
      </c>
      <c r="F51">
        <f>(B113+B32+B33+B69+B97+B9+B38+B70+B105+B122+B209+B57+B124)-C51</f>
        <v>75</v>
      </c>
      <c r="G51">
        <f>(C113+C32+C33+C69+C97+C9+C38+C70+C105+C122+C209+C57+C124)-B51</f>
        <v>66</v>
      </c>
      <c r="H51" s="2">
        <f t="shared" si="0"/>
        <v>0.53191489361702127</v>
      </c>
      <c r="J51">
        <f>(F113+F32+F33+F69+F97+F9+F38+F70+F105+F122+F209+F57+F124)</f>
        <v>969</v>
      </c>
      <c r="K51">
        <f>(G113+G32+G33+G69+G97+G9+G38+G70+G105+G122+G209+G57+G124)</f>
        <v>703</v>
      </c>
      <c r="L51" s="2">
        <f t="shared" si="1"/>
        <v>0.57954545454545459</v>
      </c>
      <c r="N51" s="2">
        <f t="shared" si="2"/>
        <v>0.54779174725983237</v>
      </c>
    </row>
    <row r="52" spans="1:14" x14ac:dyDescent="0.3">
      <c r="A52" t="s">
        <v>92</v>
      </c>
      <c r="B52">
        <v>8</v>
      </c>
      <c r="C52">
        <v>5</v>
      </c>
      <c r="D52" s="2">
        <v>0.61538461538461542</v>
      </c>
      <c r="F52">
        <f>(B103+B53+B19+B161+B74+B75+B174+B93+B60+B18+B123+B39)-C52</f>
        <v>49</v>
      </c>
      <c r="G52">
        <f>(C103+C53+C19+C161+C74+C75+C174+C93+C60+C18+C123+C39)-B52</f>
        <v>68</v>
      </c>
      <c r="H52" s="2">
        <f t="shared" si="0"/>
        <v>0.41880341880341881</v>
      </c>
      <c r="J52">
        <f>(F103+F53+F19+F161+F74+F75+F174+F93+F60+F18+F123+F39)</f>
        <v>756</v>
      </c>
      <c r="K52">
        <f>(G103+G53+G19+G161+G74+G75+G174+G93+G60+G18+G123+G39)</f>
        <v>661</v>
      </c>
      <c r="L52" s="2">
        <f t="shared" si="1"/>
        <v>0.53352152434721245</v>
      </c>
      <c r="N52" s="2">
        <f t="shared" si="2"/>
        <v>0.45704278731801667</v>
      </c>
    </row>
    <row r="53" spans="1:14" x14ac:dyDescent="0.3">
      <c r="A53" t="s">
        <v>47</v>
      </c>
      <c r="B53">
        <v>11</v>
      </c>
      <c r="C53">
        <v>3</v>
      </c>
      <c r="D53" s="2">
        <v>0.7857142857142857</v>
      </c>
      <c r="F53">
        <f>(B69+B52+B212+B82+B39+B6+B10+B111+B26+B96+B114+B54+B63)-C53</f>
        <v>74</v>
      </c>
      <c r="G53">
        <f>(C69+C52+C212+C82+C39+C6+C10+C111+C26+C96+C114+C54+C63)-B53</f>
        <v>66</v>
      </c>
      <c r="H53" s="2">
        <f t="shared" si="0"/>
        <v>0.52857142857142858</v>
      </c>
      <c r="J53">
        <f>(F69+F52+F212+F82+F39+F6+F10+F111+F26+F96+F114+F54+F63)</f>
        <v>887</v>
      </c>
      <c r="K53">
        <f>(G69+G52+G212+G82+G39+G6+G10+G111+G26+G96+G114+G54+G63)</f>
        <v>768</v>
      </c>
      <c r="L53" s="2">
        <f t="shared" si="1"/>
        <v>0.53595166163141994</v>
      </c>
      <c r="N53" s="2">
        <f t="shared" si="2"/>
        <v>0.53103150625809237</v>
      </c>
    </row>
    <row r="54" spans="1:14" x14ac:dyDescent="0.3">
      <c r="A54" t="s">
        <v>105</v>
      </c>
      <c r="B54">
        <v>5</v>
      </c>
      <c r="C54">
        <v>7</v>
      </c>
      <c r="D54" s="2">
        <v>0.41666666666666669</v>
      </c>
      <c r="F54">
        <f>(B160+B36+B47+B96+B61+B111+B6+B10+B40+B39+B26+B53)-C54</f>
        <v>74</v>
      </c>
      <c r="G54">
        <f>(C160+C36+C47+C96+C61+C111+C6+C10+C40+C39+C26+C53)-B54</f>
        <v>59</v>
      </c>
      <c r="H54" s="2">
        <f t="shared" si="0"/>
        <v>0.55639097744360899</v>
      </c>
      <c r="J54">
        <f>(F160+F36+F47+F96+F61+F111+F6+F10+F40+F39+F26+F53)</f>
        <v>849</v>
      </c>
      <c r="K54">
        <f>(G160+G36+G47+G96+G61+G111+G6+G10+G40+G39+G26+G53)</f>
        <v>698</v>
      </c>
      <c r="L54" s="2">
        <f t="shared" si="1"/>
        <v>0.54880413703943121</v>
      </c>
      <c r="N54" s="2">
        <f t="shared" si="2"/>
        <v>0.5538620306422164</v>
      </c>
    </row>
    <row r="55" spans="1:14" x14ac:dyDescent="0.3">
      <c r="A55" t="s">
        <v>19</v>
      </c>
      <c r="B55">
        <v>15</v>
      </c>
      <c r="C55">
        <v>0</v>
      </c>
      <c r="D55" s="2">
        <v>1</v>
      </c>
      <c r="F55">
        <f>(B39+B106+B190+B122+B121+B33+B69+B12+B5+B68+B9+B107+B38+B84+B25)-C55</f>
        <v>114</v>
      </c>
      <c r="G55">
        <f>(C39+C106+C190+C122+C121+C33+C69+C12+C5+C68+C9+C107+C38+C84+C25)-B55</f>
        <v>55</v>
      </c>
      <c r="H55" s="2">
        <f t="shared" si="0"/>
        <v>0.67455621301775148</v>
      </c>
      <c r="J55">
        <f>(F39+F106+F190+F122+F121+F33+F69+F12+F5+F68+F9+F107+F38+F84+F25)</f>
        <v>1234</v>
      </c>
      <c r="K55">
        <f>(G39+G106+G190+G122+G121+G33+G69+G12+G5+G68+G9+G107+G38+G84+G25)</f>
        <v>792</v>
      </c>
      <c r="L55" s="2">
        <f t="shared" si="1"/>
        <v>0.60908193484698914</v>
      </c>
      <c r="N55" s="2">
        <f>(2*H55+L55)/3</f>
        <v>0.6527314536274974</v>
      </c>
    </row>
    <row r="56" spans="1:14" x14ac:dyDescent="0.3">
      <c r="A56" t="s">
        <v>67</v>
      </c>
      <c r="B56">
        <v>10</v>
      </c>
      <c r="C56">
        <v>3</v>
      </c>
      <c r="D56" s="2">
        <v>0.76923076923076927</v>
      </c>
      <c r="F56">
        <f>(B106+B160+B17+B35+B92+B60+B101+B109+B78+B58+B117+B110+B62)-C56</f>
        <v>57</v>
      </c>
      <c r="G56">
        <f>(C106+C160+C17+C35+C92+C60+C101+C109+C78+C58+C117+C110+C62)-B56</f>
        <v>83</v>
      </c>
      <c r="H56" s="2">
        <f t="shared" si="0"/>
        <v>0.40714285714285714</v>
      </c>
      <c r="J56">
        <f>(F106+F160+F17+F35+F92+F60+F101+F109+F78+F58+F117+F110+F62)</f>
        <v>845</v>
      </c>
      <c r="K56">
        <f>(G106+G160+G17+G35+G92+G60+G101+G109+G78+G58+G117+G110+G62)</f>
        <v>849</v>
      </c>
      <c r="L56" s="2">
        <f t="shared" si="1"/>
        <v>0.49881936245572611</v>
      </c>
      <c r="N56" s="2">
        <f t="shared" si="2"/>
        <v>0.43770169224714683</v>
      </c>
    </row>
    <row r="57" spans="1:14" x14ac:dyDescent="0.3">
      <c r="A57" t="s">
        <v>59</v>
      </c>
      <c r="B57">
        <v>8</v>
      </c>
      <c r="C57">
        <v>5</v>
      </c>
      <c r="D57" s="2">
        <v>0.61538461538461542</v>
      </c>
      <c r="F57">
        <f>(B81+B153+B129+B36+B16+B125+B25+B123+B62+B77+B103+B51+B69)-C57</f>
        <v>87</v>
      </c>
      <c r="G57">
        <f>(C81+C153+C129+C36+C16+C125+C25+C123+C62+C77+C103+C51+C69)-B57</f>
        <v>58</v>
      </c>
      <c r="H57" s="2">
        <f t="shared" si="0"/>
        <v>0.6</v>
      </c>
      <c r="J57">
        <f>(F81+F153+F129+F36+F16+F125+F25+F123+F62+F77+F103+F51+F69)</f>
        <v>989</v>
      </c>
      <c r="K57">
        <f>(G81+G153+G129+G36+G16+G125+G25+G123+G62+G77+G103+G51+G69)</f>
        <v>787</v>
      </c>
      <c r="L57" s="2">
        <f t="shared" si="1"/>
        <v>0.55686936936936937</v>
      </c>
      <c r="N57" s="2">
        <f t="shared" si="2"/>
        <v>0.58562312312312315</v>
      </c>
    </row>
    <row r="58" spans="1:14" x14ac:dyDescent="0.3">
      <c r="A58" t="s">
        <v>63</v>
      </c>
      <c r="B58">
        <v>8</v>
      </c>
      <c r="C58">
        <v>5</v>
      </c>
      <c r="D58" s="2">
        <v>0.61538461538461542</v>
      </c>
      <c r="F58">
        <f>(B215+B15+B82+B24+B66+B86+B34+B129+B92+B56+B23+B35+B21)-C58</f>
        <v>86</v>
      </c>
      <c r="G58">
        <f>(C215+C15+C82+C24+C66+C86+C34+C129+C92+C56+C23+C35+C21)-B58</f>
        <v>59</v>
      </c>
      <c r="H58" s="2">
        <f t="shared" si="0"/>
        <v>0.59310344827586203</v>
      </c>
      <c r="J58">
        <f>(F215+F15+F82+F24+F66+F86+F34+F129+F92+F56+F23+F35+F21)</f>
        <v>876</v>
      </c>
      <c r="K58">
        <f>(G215+G15+G82+G24+G66+G86+G34+G129+G92+G56+G23+G35+G21)</f>
        <v>871</v>
      </c>
      <c r="L58" s="2">
        <f t="shared" si="1"/>
        <v>0.50143102461362332</v>
      </c>
      <c r="N58" s="2">
        <f t="shared" si="2"/>
        <v>0.5625459737217825</v>
      </c>
    </row>
    <row r="59" spans="1:14" x14ac:dyDescent="0.3">
      <c r="A59" t="s">
        <v>128</v>
      </c>
      <c r="B59">
        <v>3</v>
      </c>
      <c r="C59">
        <v>9</v>
      </c>
      <c r="D59" s="2">
        <v>0.25</v>
      </c>
      <c r="F59">
        <f>(B163+B103+B104+B89+B93+B91+B45+B67+B64+B83+B72+B65)-C59</f>
        <v>74</v>
      </c>
      <c r="G59">
        <f>(C163+C103+C104+C89+C93+C91+C45+C67+C64+C83+C72+C65)-B59</f>
        <v>55</v>
      </c>
      <c r="H59" s="2">
        <f t="shared" si="0"/>
        <v>0.5736434108527132</v>
      </c>
      <c r="J59">
        <f>(F163+F103+F104+F89+F93+F91+F45+F67+F64+F83+F72+F65)</f>
        <v>894</v>
      </c>
      <c r="K59">
        <f>(G163+G103+G104+G89+G93+G91+G45+G67+G64+G83+G72+G65)</f>
        <v>700</v>
      </c>
      <c r="L59" s="2">
        <f t="shared" si="1"/>
        <v>0.56085319949811796</v>
      </c>
      <c r="N59" s="2">
        <f t="shared" si="2"/>
        <v>0.56938000706784819</v>
      </c>
    </row>
    <row r="60" spans="1:14" x14ac:dyDescent="0.3">
      <c r="A60" t="s">
        <v>150</v>
      </c>
      <c r="B60">
        <v>1</v>
      </c>
      <c r="C60">
        <v>11</v>
      </c>
      <c r="D60" s="2">
        <v>8.3333333333333329E-2</v>
      </c>
      <c r="F60">
        <f>(B93+B205+B23+B26+B4+B35+B56+B29+B52+B11+B80+B18)-C60</f>
        <v>45</v>
      </c>
      <c r="G60">
        <f>(C93+C205+C23+C26+C4+C35+C56+C29+C52+C11+C80+C18)-B60</f>
        <v>83</v>
      </c>
      <c r="H60" s="2">
        <f t="shared" si="0"/>
        <v>0.3515625</v>
      </c>
      <c r="J60">
        <f>(F93+F205+F23+F26+F4+F35+F56+F29+F52+F11+F80+F18)</f>
        <v>754</v>
      </c>
      <c r="K60">
        <f>(G93+G205+G23+G26+G4+G35+G56+G29+G52+G11+G80+G18)</f>
        <v>776</v>
      </c>
      <c r="L60" s="2">
        <f t="shared" si="1"/>
        <v>0.49281045751633989</v>
      </c>
      <c r="N60" s="2">
        <f>(2*H60+L60)/3</f>
        <v>0.39864515250544663</v>
      </c>
    </row>
    <row r="61" spans="1:14" x14ac:dyDescent="0.3">
      <c r="A61" t="s">
        <v>34</v>
      </c>
      <c r="B61">
        <v>12</v>
      </c>
      <c r="C61">
        <v>2</v>
      </c>
      <c r="D61" s="2">
        <v>0.8571428571428571</v>
      </c>
      <c r="F61">
        <f>(B68+B204+B96+B71+B54+B104+B115+B116+B100+B43+B98+B24+B89)-C61</f>
        <v>79</v>
      </c>
      <c r="G61">
        <f>(C68+C204+C96+C71+C54+C104+C115+C116+C100+C43+C98+C24+C89)-B61</f>
        <v>59</v>
      </c>
      <c r="H61" s="2">
        <f t="shared" si="0"/>
        <v>0.57246376811594202</v>
      </c>
      <c r="J61">
        <f>(F68+F204+F96+F71+F54+F104+F115+F116+F100+F43+F98+F24+F89)</f>
        <v>981</v>
      </c>
      <c r="K61">
        <f>(G68+G204+G96+G71+G54+G104+G115+G116+G100+G43+G98+G24+G89)</f>
        <v>706</v>
      </c>
      <c r="L61" s="2">
        <f t="shared" si="1"/>
        <v>0.58150563129816246</v>
      </c>
      <c r="N61" s="2">
        <f t="shared" si="2"/>
        <v>0.5754777225100155</v>
      </c>
    </row>
    <row r="62" spans="1:14" x14ac:dyDescent="0.3">
      <c r="A62" t="s">
        <v>83</v>
      </c>
      <c r="B62">
        <v>6</v>
      </c>
      <c r="C62">
        <v>7</v>
      </c>
      <c r="D62" s="2">
        <v>0.46153846153846156</v>
      </c>
      <c r="F62">
        <f>(B33+B76+B140++B22+B124+B123+B41+B90+B36+B57+B35+B30+B56)-C62</f>
        <v>82</v>
      </c>
      <c r="G62">
        <f>(C33+C76+C140++C22+C124+C123+C41+C90+C36+C57+C35+C30+C56)-B62</f>
        <v>62</v>
      </c>
      <c r="H62" s="2">
        <f t="shared" si="0"/>
        <v>0.56944444444444442</v>
      </c>
      <c r="J62">
        <f>(F33+F76+F140++F22+F124+F123+F41+F90+F36+F57+F35+F30+F56)</f>
        <v>928</v>
      </c>
      <c r="K62">
        <f>(G33+G76+G140++G22+G124+G123+G41+G90+G36+G57+G35+G30+G56)</f>
        <v>779</v>
      </c>
      <c r="L62" s="2">
        <f t="shared" si="1"/>
        <v>0.54364381956649088</v>
      </c>
      <c r="N62" s="2">
        <f t="shared" si="2"/>
        <v>0.56084423615179324</v>
      </c>
    </row>
    <row r="63" spans="1:14" x14ac:dyDescent="0.3">
      <c r="A63" t="s">
        <v>84</v>
      </c>
      <c r="B63">
        <v>8</v>
      </c>
      <c r="C63">
        <v>6</v>
      </c>
      <c r="D63" s="2">
        <v>0.5714285714285714</v>
      </c>
      <c r="F63">
        <f>(B46+B211+B24+B83+B19+B130+B79+B50+B82+B17+B4+B13+B22+B53)-C63</f>
        <v>89</v>
      </c>
      <c r="G63">
        <f>(C46+C211+C24+C83+C19+C130+C79+C50+C82+C17+C4+C13+C22+C53)-B63</f>
        <v>67</v>
      </c>
      <c r="H63" s="2">
        <f t="shared" si="0"/>
        <v>0.57051282051282048</v>
      </c>
      <c r="J63">
        <f>(F46+F211+F24+F83+F19+F130+F79+F50+F82+F17+F4+F13+F22+F53)</f>
        <v>966</v>
      </c>
      <c r="K63">
        <f>(G46+G211+G24+G83+G19+G130+G79+G50+G82+G17+G4+G13+G22+G53)</f>
        <v>907</v>
      </c>
      <c r="L63" s="2">
        <f t="shared" si="1"/>
        <v>0.51575013347570742</v>
      </c>
      <c r="N63" s="2">
        <f t="shared" si="2"/>
        <v>0.55225859150044954</v>
      </c>
    </row>
    <row r="64" spans="1:14" x14ac:dyDescent="0.3">
      <c r="A64" t="s">
        <v>0</v>
      </c>
      <c r="B64">
        <v>9</v>
      </c>
      <c r="C64">
        <v>4</v>
      </c>
      <c r="D64" s="2">
        <v>0.69230769230769229</v>
      </c>
      <c r="F64">
        <f>(B66+B11+B131+B93+B46+B44+B89+B81+B59+B65+B45+B83+B5)-C64</f>
        <v>97</v>
      </c>
      <c r="G64">
        <f>(C66+C11+C131+C93+C46+C44+C89+C81+C59+C65+C45+C83+C5)-B64</f>
        <v>58</v>
      </c>
      <c r="H64" s="2">
        <f t="shared" si="0"/>
        <v>0.62580645161290327</v>
      </c>
      <c r="J64">
        <f>(F66+F11+F131+F93+F46+F44+F89+F81+F59+F65+F45+F83+F5)</f>
        <v>1055</v>
      </c>
      <c r="K64">
        <f>(G66+G11+G131+G93+G46+G44+G89+G81+G59+G65+G45+G83+G5)</f>
        <v>825</v>
      </c>
      <c r="L64" s="2">
        <f t="shared" si="1"/>
        <v>0.56117021276595747</v>
      </c>
      <c r="N64" s="2">
        <f t="shared" si="2"/>
        <v>0.60426103866392133</v>
      </c>
    </row>
    <row r="65" spans="1:14" x14ac:dyDescent="0.3">
      <c r="A65" t="s">
        <v>81</v>
      </c>
      <c r="B65">
        <v>7</v>
      </c>
      <c r="C65">
        <v>6</v>
      </c>
      <c r="D65" s="2">
        <v>0.53846153846153844</v>
      </c>
      <c r="F65">
        <f>(B116+B130+B8+B80+B45+B83+B131+B89+B44+B64+B93+B59+B125)-C65</f>
        <v>86</v>
      </c>
      <c r="G65">
        <f>(C116+C130+C8+C80+C45+C83+C131+C89+C44+C64+C93+C59+C125)-B65</f>
        <v>68</v>
      </c>
      <c r="H65" s="2">
        <f t="shared" si="0"/>
        <v>0.55844155844155841</v>
      </c>
      <c r="J65">
        <f>(F116+F130+F8+F80+F45+F83+F131+F89+F44+F64+F93+F59+F125)</f>
        <v>1066</v>
      </c>
      <c r="K65">
        <f>(G116+G130+G8+G80+G45+G83+G131+G89+G44+G64+G93+G59+G125)</f>
        <v>814</v>
      </c>
      <c r="L65" s="2">
        <f t="shared" si="1"/>
        <v>0.56702127659574464</v>
      </c>
      <c r="N65" s="2">
        <f t="shared" si="2"/>
        <v>0.56130146449295382</v>
      </c>
    </row>
    <row r="66" spans="1:14" x14ac:dyDescent="0.3">
      <c r="A66" t="s">
        <v>127</v>
      </c>
      <c r="B66">
        <v>4</v>
      </c>
      <c r="C66">
        <v>8</v>
      </c>
      <c r="D66" s="2">
        <v>0.33333333333333331</v>
      </c>
      <c r="F66">
        <f>(B64+B210+B30+B46+B58+B34+B78+B35+B23+B92+B86+B129)-C66</f>
        <v>65</v>
      </c>
      <c r="G66">
        <f>(C64+C210+C30+C46+C58+C34+C78+C35+C23+C92+C86+C129)-B66</f>
        <v>64</v>
      </c>
      <c r="H66" s="2">
        <f t="shared" si="0"/>
        <v>0.50387596899224807</v>
      </c>
      <c r="J66">
        <f>(F64+F210+F30+F46+F58+F34+F78+F35+F23+F92+F86+F129)</f>
        <v>843</v>
      </c>
      <c r="K66">
        <f>(G64+G210+G30+G46+G58+G34+G78+G35+G23+G92+G86+G129)</f>
        <v>757</v>
      </c>
      <c r="L66" s="2">
        <f t="shared" si="1"/>
        <v>0.52687499999999998</v>
      </c>
      <c r="N66" s="2">
        <f t="shared" si="2"/>
        <v>0.51154231266149874</v>
      </c>
    </row>
    <row r="67" spans="1:14" x14ac:dyDescent="0.3">
      <c r="A67" t="s">
        <v>44</v>
      </c>
      <c r="B67">
        <v>11</v>
      </c>
      <c r="C67">
        <v>2</v>
      </c>
      <c r="D67" s="2">
        <v>0.84615384615384615</v>
      </c>
      <c r="F67">
        <f>(B201+B37+B39+B91+B44+B72+B93+B59+B89+B46+B80+B131+B12)-C67</f>
        <v>72</v>
      </c>
      <c r="G67">
        <f>(C201+C37+C39+C91+C44+C72+C93+C59+C89+C46+C80+C131+C12)-B67</f>
        <v>67</v>
      </c>
      <c r="H67" s="2">
        <f t="shared" ref="H67:H130" si="3">F67/(F67+G67)</f>
        <v>0.51798561151079137</v>
      </c>
      <c r="J67">
        <f>(F201+F37+F39+F91+F44+F72+F93+F59+F89+F46+F80+F131+F12)</f>
        <v>990</v>
      </c>
      <c r="K67">
        <f>(G201+G37+G39+G91+G44+G72+G93+G59+G89+G46+G80+G131+G12)</f>
        <v>738</v>
      </c>
      <c r="L67" s="2">
        <f t="shared" ref="L67:L130" si="4">J67/(J67+K67)</f>
        <v>0.57291666666666663</v>
      </c>
      <c r="N67" s="2">
        <f t="shared" si="2"/>
        <v>0.53629596322941653</v>
      </c>
    </row>
    <row r="68" spans="1:14" x14ac:dyDescent="0.3">
      <c r="A68" t="s">
        <v>106</v>
      </c>
      <c r="B68">
        <v>4</v>
      </c>
      <c r="C68">
        <v>8</v>
      </c>
      <c r="D68" s="2">
        <v>0.33333333333333331</v>
      </c>
      <c r="F68">
        <f>(B61+B9+B203+B20+B5+B122+B70+B107+B12+B75+B55+B69)-C68</f>
        <v>74</v>
      </c>
      <c r="G68">
        <f>(C61+C9+C203+C20+C5+C122+C70+C107+C12+C75+C55+C69)-B68</f>
        <v>57</v>
      </c>
      <c r="H68" s="2">
        <f t="shared" si="3"/>
        <v>0.56488549618320616</v>
      </c>
      <c r="J68">
        <f>(F61+F9+F203+F20+F5+F122+F70+F107+F12+F75+F55+F69)</f>
        <v>891</v>
      </c>
      <c r="K68">
        <f>(G61+G9+G203+G20+G5+G122+G70+G107+G12+G75+G55+G69)</f>
        <v>651</v>
      </c>
      <c r="L68" s="2">
        <f t="shared" si="4"/>
        <v>0.5778210116731517</v>
      </c>
      <c r="N68" s="2">
        <f>(2*H68+L68)/3</f>
        <v>0.56919733467985467</v>
      </c>
    </row>
    <row r="69" spans="1:14" x14ac:dyDescent="0.3">
      <c r="A69" t="s">
        <v>79</v>
      </c>
      <c r="B69">
        <v>6</v>
      </c>
      <c r="C69">
        <v>7</v>
      </c>
      <c r="D69" s="2">
        <v>0.46153846153846156</v>
      </c>
      <c r="F69">
        <f>(B53+B101+B49+B51+B12+B105+B55+B107+B9+B5+B135+B68+B57)-C69</f>
        <v>92</v>
      </c>
      <c r="G69">
        <f>(C53+C101+C49+C51+C12+C105+C55+C107+C9+C5+C135+C68+C57)-B69</f>
        <v>54</v>
      </c>
      <c r="H69" s="2">
        <f t="shared" si="3"/>
        <v>0.63013698630136983</v>
      </c>
      <c r="J69">
        <f>(F53+F101+F49+F51+F12+F105+F55+F107+F9+F5+F135+F68+F57)</f>
        <v>1012</v>
      </c>
      <c r="K69">
        <f>(G53+G101+G49+G51+G12+G105+G55+G107+G9+G5+G135+G68+G57)</f>
        <v>726</v>
      </c>
      <c r="L69" s="2">
        <f t="shared" si="4"/>
        <v>0.58227848101265822</v>
      </c>
      <c r="N69" s="2">
        <f t="shared" si="2"/>
        <v>0.61418415120513259</v>
      </c>
    </row>
    <row r="70" spans="1:14" x14ac:dyDescent="0.3">
      <c r="A70" t="s">
        <v>85</v>
      </c>
      <c r="B70">
        <v>6</v>
      </c>
      <c r="C70">
        <v>6</v>
      </c>
      <c r="D70" s="2">
        <v>0.5</v>
      </c>
      <c r="F70">
        <f>(B132+B128+B202+B97+B114+B68+B122+B51+B38+B33+B105+B9)-C70</f>
        <v>64</v>
      </c>
      <c r="G70">
        <f>(C132+C128+C202+C97+C114+C68+C122+C51+C38+C33+C105+C9)-B70</f>
        <v>63</v>
      </c>
      <c r="H70" s="2">
        <f t="shared" si="3"/>
        <v>0.50393700787401574</v>
      </c>
      <c r="J70">
        <f>(F132+F128+F202+F97+F114+F68+F122+F51+F38+F33+F105+F9)</f>
        <v>871</v>
      </c>
      <c r="K70">
        <f>(G132+G128+G202+G97+G114+G68+G122+G51+G38+G33+G105+G9)</f>
        <v>638</v>
      </c>
      <c r="L70" s="2">
        <f t="shared" si="4"/>
        <v>0.57720344599072237</v>
      </c>
      <c r="N70" s="2">
        <f t="shared" si="2"/>
        <v>0.52835915391291799</v>
      </c>
    </row>
    <row r="71" spans="1:14" x14ac:dyDescent="0.3">
      <c r="A71" t="s">
        <v>36</v>
      </c>
      <c r="B71">
        <v>11</v>
      </c>
      <c r="C71">
        <v>2</v>
      </c>
      <c r="D71" s="2">
        <v>0.84615384615384615</v>
      </c>
      <c r="F71">
        <f>(B162+B31+B61+B3+B116+B98+B115+B29+B81+B100+B43+B11+B49)-C71</f>
        <v>80</v>
      </c>
      <c r="G71">
        <f>(C162+C31+C61+C3+C116+C98+C115+C29+C81+C100+C43+C11+C49)-B71</f>
        <v>61</v>
      </c>
      <c r="H71" s="2">
        <f t="shared" si="3"/>
        <v>0.56737588652482274</v>
      </c>
      <c r="J71">
        <f>(F162+F31+F61+F3+F116+F98+F115+F29+F81+F100+F43+F11+F49)</f>
        <v>942</v>
      </c>
      <c r="K71">
        <f>(G162+G31+G61+G3+G116+G98+G115+G29+G81+G100+G43+G11+G49)</f>
        <v>737</v>
      </c>
      <c r="L71" s="2">
        <f t="shared" si="4"/>
        <v>0.56104824300178679</v>
      </c>
      <c r="N71" s="2">
        <f t="shared" si="2"/>
        <v>0.56526667201714409</v>
      </c>
    </row>
    <row r="72" spans="1:14" x14ac:dyDescent="0.3">
      <c r="A72" t="s">
        <v>104</v>
      </c>
      <c r="B72">
        <v>5</v>
      </c>
      <c r="C72">
        <v>7</v>
      </c>
      <c r="D72" s="2">
        <v>0.41666666666666669</v>
      </c>
      <c r="F72">
        <f>(B96+B27+B79+B44+B83+B80+B67+B45+B91+B131+B59+B46)-C72</f>
        <v>73</v>
      </c>
      <c r="G72">
        <f>(C96+C27+C79+C44+C83+C80+C67+C45+C91+C131+C59+C46)-B72</f>
        <v>67</v>
      </c>
      <c r="H72" s="2">
        <f t="shared" si="3"/>
        <v>0.52142857142857146</v>
      </c>
      <c r="J72">
        <f>(F96+F27+F79+F44+F83+F80+F67+F45+F91+F131+F59+F46)</f>
        <v>924</v>
      </c>
      <c r="K72">
        <f>(G96+G27+G79+G44+G83+G80+G67+G45+G91+G131+G59+G46)</f>
        <v>781</v>
      </c>
      <c r="L72" s="2">
        <f t="shared" si="4"/>
        <v>0.54193548387096779</v>
      </c>
      <c r="N72" s="2">
        <f t="shared" ref="N72:N132" si="5">(2*H72+L72)/3</f>
        <v>0.5282642089093702</v>
      </c>
    </row>
    <row r="73" spans="1:14" x14ac:dyDescent="0.3">
      <c r="A73" t="s">
        <v>113</v>
      </c>
      <c r="B73">
        <v>7</v>
      </c>
      <c r="C73">
        <v>6</v>
      </c>
      <c r="D73" s="2">
        <v>0.53846153846153844</v>
      </c>
      <c r="F73">
        <f>(B91+B87+B217+B109+B42+B95+B121+B132+B74+B94+B37+B119+B82)-C73</f>
        <v>68</v>
      </c>
      <c r="G73">
        <f>(C91+C87+C217+C109+C42+C95+C121+C132+C74+C94+C37+C119+C82)-B73</f>
        <v>74</v>
      </c>
      <c r="H73" s="2">
        <f t="shared" si="3"/>
        <v>0.47887323943661969</v>
      </c>
      <c r="J73">
        <f>(F91+F87+F217+F109+F42+F95+F121+F132+F74+F94+F37+F119+F82)</f>
        <v>887</v>
      </c>
      <c r="K73">
        <f>(G91+G87+G217+G109+G42+G95+G121+G132+G74+G94+G37+G119+G82)</f>
        <v>803</v>
      </c>
      <c r="L73" s="2">
        <f t="shared" si="4"/>
        <v>0.52485207100591713</v>
      </c>
      <c r="N73" s="2">
        <f t="shared" si="5"/>
        <v>0.4941995166263855</v>
      </c>
    </row>
    <row r="74" spans="1:14" x14ac:dyDescent="0.3">
      <c r="A74" t="s">
        <v>143</v>
      </c>
      <c r="B74">
        <v>2</v>
      </c>
      <c r="C74">
        <v>10</v>
      </c>
      <c r="D74" s="2">
        <v>0.16666666666666666</v>
      </c>
      <c r="F74">
        <f>(B197+B81+B75+B52+B95+B28+B132+B42+B73+B15+B3+B121)-C74</f>
        <v>75</v>
      </c>
      <c r="G74">
        <f>(C197+C81+C75+C52+C95+C28+C132+C42+C73+C15+C3+C121)-B74</f>
        <v>57</v>
      </c>
      <c r="H74" s="2">
        <f t="shared" si="3"/>
        <v>0.56818181818181823</v>
      </c>
      <c r="J74">
        <f>(F197+F81+F75+F52+F95+F28+F132+F42+F73+F15+F3+F121)</f>
        <v>780</v>
      </c>
      <c r="K74">
        <f>(G197+G81+G75+G52+G95+G28+G132+G42+G73+G15+G3+G121)</f>
        <v>738</v>
      </c>
      <c r="L74" s="2">
        <f t="shared" si="4"/>
        <v>0.51383399209486169</v>
      </c>
      <c r="N74" s="2">
        <f t="shared" si="5"/>
        <v>0.55006587615283264</v>
      </c>
    </row>
    <row r="75" spans="1:14" x14ac:dyDescent="0.3">
      <c r="A75" t="s">
        <v>148</v>
      </c>
      <c r="B75">
        <v>2</v>
      </c>
      <c r="C75">
        <v>10</v>
      </c>
      <c r="D75" s="2">
        <v>0.16666666666666666</v>
      </c>
      <c r="F75">
        <f>(B127+B5+B94+B74+B37+B52+B22+B39+B68+B168+B109)-C75</f>
        <v>51</v>
      </c>
      <c r="G75">
        <f>(C127+C5+C94+C74+C37+C52+C22+C39+C68+C168+C109)-B75</f>
        <v>66</v>
      </c>
      <c r="H75" s="2">
        <f t="shared" si="3"/>
        <v>0.4358974358974359</v>
      </c>
      <c r="J75">
        <f>(F127+F5+F94+F74+F37+F52+F22+F39+F68+F168+F109)</f>
        <v>700</v>
      </c>
      <c r="K75">
        <f>(G127+G5+G94+G74+G37+G52+G22+G39+G68+G168+G109)</f>
        <v>682</v>
      </c>
      <c r="L75" s="2">
        <f t="shared" si="4"/>
        <v>0.50651230101302458</v>
      </c>
      <c r="N75" s="2">
        <f t="shared" si="5"/>
        <v>0.4594357242692988</v>
      </c>
    </row>
    <row r="76" spans="1:14" x14ac:dyDescent="0.3">
      <c r="A76" t="s">
        <v>60</v>
      </c>
      <c r="B76">
        <v>7</v>
      </c>
      <c r="C76">
        <v>6</v>
      </c>
      <c r="D76" s="2">
        <v>0.53846153846153844</v>
      </c>
      <c r="F76">
        <f>(B97+B62+B125+B6+B25+B41+B124+B30+B123+B90+B176+B77+B104)-C76</f>
        <v>84</v>
      </c>
      <c r="G76">
        <f>(C97+C62+C125+C6+C25+C41+C124+C30+C123+C90+C176+C77+C104)-B76</f>
        <v>60</v>
      </c>
      <c r="H76" s="2">
        <f t="shared" si="3"/>
        <v>0.58333333333333337</v>
      </c>
      <c r="J76">
        <f>(F97+F62+F125+F6+F25+F41+F124+F30+F123+F90+F176+F77+F104)</f>
        <v>954</v>
      </c>
      <c r="K76">
        <f>(G97+G62+G125+G6+G25+G41+G124+G30+G123+G90+G176+G77+G104)</f>
        <v>750</v>
      </c>
      <c r="L76" s="2">
        <f t="shared" si="4"/>
        <v>0.5598591549295775</v>
      </c>
      <c r="N76" s="2">
        <f t="shared" si="5"/>
        <v>0.57550860719874808</v>
      </c>
    </row>
    <row r="77" spans="1:14" x14ac:dyDescent="0.3">
      <c r="A77" t="s">
        <v>131</v>
      </c>
      <c r="B77">
        <v>4</v>
      </c>
      <c r="C77">
        <v>8</v>
      </c>
      <c r="D77" s="2">
        <v>0.33333333333333331</v>
      </c>
      <c r="F77">
        <f>(B31+B218+B128+B13+B36+B103+B16+B125+B25+B57+B41+B76)-C77</f>
        <v>63</v>
      </c>
      <c r="G77">
        <f>(C31+C218+C128+C13+C36+C103+C16+C125+C25+C57+C41+C76)-B77</f>
        <v>67</v>
      </c>
      <c r="H77" s="2">
        <f t="shared" si="3"/>
        <v>0.48461538461538461</v>
      </c>
      <c r="J77">
        <f>(F31+F218+F128+F13+F36+F103+F16+F125+F25+F57+F41+F76)</f>
        <v>874</v>
      </c>
      <c r="K77">
        <f>(G31+G218+G128+G13+G36+G103+G16+G125+G25+G57+G41+G76)</f>
        <v>681</v>
      </c>
      <c r="L77" s="2">
        <f t="shared" si="4"/>
        <v>0.5620578778135048</v>
      </c>
      <c r="N77" s="2">
        <f>(2*H77+L77)/3</f>
        <v>0.51042954901475801</v>
      </c>
    </row>
    <row r="78" spans="1:14" x14ac:dyDescent="0.3">
      <c r="A78" t="s">
        <v>133</v>
      </c>
      <c r="B78">
        <v>4</v>
      </c>
      <c r="C78">
        <v>8</v>
      </c>
      <c r="D78" s="2">
        <v>0.33333333333333331</v>
      </c>
      <c r="F78">
        <f>(B135+B100+B20+B110+B43+B101+B66+B23+B109+B56+B92+B117)-C78</f>
        <v>59</v>
      </c>
      <c r="G78">
        <f>(C135+C100+C20+C110+C43+C101+C66+C23+C109+C56+C92+C117)-B78</f>
        <v>70</v>
      </c>
      <c r="H78" s="2">
        <f t="shared" si="3"/>
        <v>0.4573643410852713</v>
      </c>
      <c r="J78">
        <f>(F135+F100+F20+F110+F43+F101+F66+F23+F109+F56+F92+F117)</f>
        <v>768</v>
      </c>
      <c r="K78">
        <f>(G135+G100+G20+G110+G43+G101+G66+G23+G109+G56+G92+G117)</f>
        <v>787</v>
      </c>
      <c r="L78" s="2">
        <f t="shared" si="4"/>
        <v>0.49389067524115754</v>
      </c>
      <c r="N78" s="2">
        <f t="shared" si="5"/>
        <v>0.46953978580390004</v>
      </c>
    </row>
    <row r="79" spans="1:14" x14ac:dyDescent="0.3">
      <c r="A79" t="s">
        <v>129</v>
      </c>
      <c r="B79">
        <v>5</v>
      </c>
      <c r="C79">
        <v>7</v>
      </c>
      <c r="D79" s="2">
        <v>0.41666666666666669</v>
      </c>
      <c r="F79">
        <f>(B167+B120+B72+B122+B13+B82+B63+B4+B22+B113+B32+B130)-C79</f>
        <v>59</v>
      </c>
      <c r="G79">
        <f>(C167+C120+C72+C122+C13+C82+C63+C4+C22+C113+C32+C130)-B79</f>
        <v>71</v>
      </c>
      <c r="H79" s="2">
        <f t="shared" si="3"/>
        <v>0.45384615384615384</v>
      </c>
      <c r="J79">
        <f>(F167+F120+F72+F122+F13+F82+F63+F4+F22+F113+F32+F130)</f>
        <v>793</v>
      </c>
      <c r="K79">
        <f>(G167+G120+G72+G122+G13+G82+G63+G4+G22+G113+G32+G130)</f>
        <v>778</v>
      </c>
      <c r="L79" s="2">
        <f t="shared" si="4"/>
        <v>0.50477402928071291</v>
      </c>
      <c r="N79" s="2">
        <f t="shared" si="5"/>
        <v>0.47082211232434018</v>
      </c>
    </row>
    <row r="80" spans="1:14" x14ac:dyDescent="0.3">
      <c r="A80" t="s">
        <v>137</v>
      </c>
      <c r="B80">
        <v>3</v>
      </c>
      <c r="C80">
        <v>9</v>
      </c>
      <c r="D80" s="2">
        <v>0.25</v>
      </c>
      <c r="F80">
        <f>(B102+B119+B65+B131+B72+B83+B46+B45+B91+B60+B67+B44)-C80</f>
        <v>74</v>
      </c>
      <c r="G80">
        <f>(C102+C119+C65+C131+C72+C83+C46+C45+C91+C60+C67+C44)-B80</f>
        <v>67</v>
      </c>
      <c r="H80" s="2">
        <f t="shared" si="3"/>
        <v>0.52482269503546097</v>
      </c>
      <c r="J80">
        <f>(F102+F119+F65+F131+F72+F83+F46+F45+F91+F60+F67+F44)</f>
        <v>910</v>
      </c>
      <c r="K80">
        <f>(G102+G119+G65+G131+G72+G83+G46+G45+G91+G60+G67+G44)</f>
        <v>814</v>
      </c>
      <c r="L80" s="2">
        <f t="shared" si="4"/>
        <v>0.52784222737819031</v>
      </c>
      <c r="N80" s="2">
        <f t="shared" si="5"/>
        <v>0.52582920581637083</v>
      </c>
    </row>
    <row r="81" spans="1:14" x14ac:dyDescent="0.3">
      <c r="A81" t="s">
        <v>31</v>
      </c>
      <c r="B81">
        <v>11</v>
      </c>
      <c r="C81">
        <v>2</v>
      </c>
      <c r="D81" s="2">
        <v>0.84615384615384615</v>
      </c>
      <c r="F81">
        <f>(B57+B74+B38+B123+B17+B99+B64+B124+B30+B71+B16+B102+B47)-C81</f>
        <v>90</v>
      </c>
      <c r="G81">
        <f>(C57+C74+C38+C123+C17+C99+C64+C124+C30+C71+C16+C102+C47)-B81</f>
        <v>64</v>
      </c>
      <c r="H81" s="2">
        <f t="shared" si="3"/>
        <v>0.58441558441558439</v>
      </c>
      <c r="J81">
        <f>(F57+F74+F38+F123+F17+F99+F64+F124+F30+F71+F16+F102+F47)</f>
        <v>1076</v>
      </c>
      <c r="K81">
        <f>(G57+G74+G38+G123+G17+G99+G64+G124+G30+G71+G16+G102+G47)</f>
        <v>781</v>
      </c>
      <c r="L81" s="2">
        <f t="shared" si="4"/>
        <v>0.57942918686052769</v>
      </c>
      <c r="N81" s="2">
        <f t="shared" si="5"/>
        <v>0.58275345189723216</v>
      </c>
    </row>
    <row r="82" spans="1:14" x14ac:dyDescent="0.3">
      <c r="A82" t="s">
        <v>86</v>
      </c>
      <c r="B82">
        <v>7</v>
      </c>
      <c r="C82">
        <v>6</v>
      </c>
      <c r="D82" s="2">
        <v>0.53846153846153844</v>
      </c>
      <c r="F82">
        <f>(B193+B90+B58+B53+B19+B79+B50+B13+B63+B130+B17+B4+B73)-C82</f>
        <v>71</v>
      </c>
      <c r="G82">
        <f>(C193+C90+C58+C53+C19+C79+C50+C13+C63+C130+C17+C4+C73)-B82</f>
        <v>72</v>
      </c>
      <c r="H82" s="2">
        <f t="shared" si="3"/>
        <v>0.49650349650349651</v>
      </c>
      <c r="J82">
        <f>(F193+F90+F58+F53+F19+F79+F50+F13+F63+F130+F17+F4+F73)</f>
        <v>882</v>
      </c>
      <c r="K82">
        <f>(G193+G90+G58+G53+G19+G79+G50+G13+G63+G130+G17+G4+G73)</f>
        <v>830</v>
      </c>
      <c r="L82" s="2">
        <f t="shared" si="4"/>
        <v>0.51518691588785048</v>
      </c>
      <c r="N82" s="2">
        <f t="shared" si="5"/>
        <v>0.50273130296494783</v>
      </c>
    </row>
    <row r="83" spans="1:14" x14ac:dyDescent="0.3">
      <c r="A83" t="s">
        <v>21</v>
      </c>
      <c r="B83">
        <v>13</v>
      </c>
      <c r="C83">
        <v>1</v>
      </c>
      <c r="D83" s="2">
        <v>0.9285714285714286</v>
      </c>
      <c r="F83">
        <f>(B34+B24+B45+B63+B72+B65+B80+B131+B59+B93+B89+B64+B25)-C83</f>
        <v>101</v>
      </c>
      <c r="G83">
        <f>(C34+C24+C45+C63+C72+C65+C80+C131+C59+C93+C89+C64+C25)-B83</f>
        <v>56</v>
      </c>
      <c r="H83" s="2">
        <f t="shared" si="3"/>
        <v>0.64331210191082799</v>
      </c>
      <c r="J83">
        <f>(F34+F24+F45+F63+F72+F65+F80+F131+F59+F93+F89+F64+F25)</f>
        <v>1107</v>
      </c>
      <c r="K83">
        <f>(G34+G24+G45+G63+G72+G65+G80+G131+G59+G93+G89+G64+G25)</f>
        <v>822</v>
      </c>
      <c r="L83" s="2">
        <f t="shared" si="4"/>
        <v>0.5738724727838258</v>
      </c>
      <c r="N83" s="2">
        <f t="shared" si="5"/>
        <v>0.62016555886849389</v>
      </c>
    </row>
    <row r="84" spans="1:14" x14ac:dyDescent="0.3">
      <c r="A84" t="s">
        <v>35</v>
      </c>
      <c r="B84">
        <v>12</v>
      </c>
      <c r="C84">
        <v>2</v>
      </c>
      <c r="D84" s="2">
        <v>0.8571428571428571</v>
      </c>
      <c r="F84">
        <f>(B43+B200+B118+B112+B48+B106+B128+B49+B47+B14+B108+B85+B55)-C84</f>
        <v>80</v>
      </c>
      <c r="G84">
        <f>(C43+C200+C118+C112+C48+C106+C128+C49+C47+C14+C108+C85+C55)-B84</f>
        <v>60</v>
      </c>
      <c r="H84" s="2">
        <f t="shared" si="3"/>
        <v>0.5714285714285714</v>
      </c>
      <c r="J84">
        <f>(F43+F200+F118+F112+F48+F106+F128+F49+F47+F14+F108+F85+F55)</f>
        <v>976</v>
      </c>
      <c r="K84">
        <f>(G43+G200+G118+G112+G48+G106+G128+G49+G47+G14+G108+G85+G55)</f>
        <v>717</v>
      </c>
      <c r="L84" s="2">
        <f t="shared" si="4"/>
        <v>0.57649143532191371</v>
      </c>
      <c r="N84" s="2">
        <f t="shared" si="5"/>
        <v>0.57311619272635217</v>
      </c>
    </row>
    <row r="85" spans="1:14" x14ac:dyDescent="0.3">
      <c r="A85" t="s">
        <v>61</v>
      </c>
      <c r="B85">
        <v>8</v>
      </c>
      <c r="C85">
        <v>5</v>
      </c>
      <c r="D85" s="2">
        <v>0.61538461538461542</v>
      </c>
      <c r="F85">
        <f>(B88+B175+B116+B106+B49+B112+B14+B47+B108+B48+B84+B107+B128)-C85</f>
        <v>75</v>
      </c>
      <c r="G85">
        <f>(C88+C175+C116+C106+C49+C112+C14+C47+C108+C48+C84+C107+C128)-B85</f>
        <v>65</v>
      </c>
      <c r="H85" s="2">
        <f t="shared" si="3"/>
        <v>0.5357142857142857</v>
      </c>
      <c r="J85">
        <f>(F88+F175+F116+F106+F49+F112+F14+F47+F108+F48+F84+F107+F128)</f>
        <v>950</v>
      </c>
      <c r="K85">
        <f>(G88+G175+G116+G106+G49+G112+G14+G47+G108+G48+G84+G107+G128)</f>
        <v>718</v>
      </c>
      <c r="L85" s="2">
        <f t="shared" si="4"/>
        <v>0.5695443645083933</v>
      </c>
      <c r="N85" s="2">
        <f t="shared" si="5"/>
        <v>0.54699097864565493</v>
      </c>
    </row>
    <row r="86" spans="1:14" x14ac:dyDescent="0.3">
      <c r="A86" t="s">
        <v>147</v>
      </c>
      <c r="B86">
        <v>1</v>
      </c>
      <c r="C86">
        <v>11</v>
      </c>
      <c r="D86" s="2">
        <v>8.3333333333333329E-2</v>
      </c>
      <c r="F86">
        <f>(B185+B124+B123+B31+B129+B58+B117+B34+B35+B110+B66+B23)-C86</f>
        <v>68</v>
      </c>
      <c r="G86">
        <f>(C185+C124+C123+C31+C129+C58+C117+C34+C35+C110+C66+C23)-B86</f>
        <v>65</v>
      </c>
      <c r="H86" s="2">
        <f t="shared" si="3"/>
        <v>0.51127819548872178</v>
      </c>
      <c r="J86">
        <f>(F185+F124+F123+F31+F129+F58+F117+F34+F35+F110+F66+F23)</f>
        <v>802</v>
      </c>
      <c r="K86">
        <f>(G185+G124+G123+G31+G129+G58+G117+G34+G35+G110+G66+G23)</f>
        <v>786</v>
      </c>
      <c r="L86" s="2">
        <f t="shared" si="4"/>
        <v>0.50503778337531491</v>
      </c>
      <c r="N86" s="2">
        <f t="shared" si="5"/>
        <v>0.50919805811758623</v>
      </c>
    </row>
    <row r="87" spans="1:14" x14ac:dyDescent="0.3">
      <c r="A87" t="s">
        <v>29</v>
      </c>
      <c r="B87">
        <v>12</v>
      </c>
      <c r="C87">
        <v>2</v>
      </c>
      <c r="D87" s="2">
        <v>0.8571428571428571</v>
      </c>
      <c r="F87">
        <f>(B12+B73+B179+B102+B20+B27+B126+B127+B99+B7+B8+B88+B120+B131)-C87</f>
        <v>91</v>
      </c>
      <c r="G87">
        <f>(C12+C73+C179+C102+C20+C27+C126+C127+C99+C7+C8+C88+C120+C131)-B87</f>
        <v>63</v>
      </c>
      <c r="H87" s="2">
        <f t="shared" si="3"/>
        <v>0.59090909090909094</v>
      </c>
      <c r="J87">
        <f>(F12+F73+F179+F102+F20+F27+F126+F127+F99+F7+F8+F88+F120+F131)</f>
        <v>1068</v>
      </c>
      <c r="K87">
        <f>(G12+G73+G179+G102+G20+G27+G126+G127+G99+G7+G8+G88+G120+G131)</f>
        <v>807</v>
      </c>
      <c r="L87" s="2">
        <f t="shared" si="4"/>
        <v>0.5696</v>
      </c>
      <c r="N87" s="2">
        <f t="shared" si="5"/>
        <v>0.58380606060606066</v>
      </c>
    </row>
    <row r="88" spans="1:14" x14ac:dyDescent="0.3">
      <c r="A88" t="s">
        <v>96</v>
      </c>
      <c r="B88">
        <v>5</v>
      </c>
      <c r="C88">
        <v>7</v>
      </c>
      <c r="D88" s="2">
        <v>0.41666666666666669</v>
      </c>
      <c r="F88">
        <f>(B85+B42+B142+B102+B118+B120+B20+B7+B8+B126+B127+B87)-C88</f>
        <v>76</v>
      </c>
      <c r="G88">
        <f>(C85+C42+C142+C102+C118+C120+C20+C7+C8+C126+C127+C87)-B88</f>
        <v>57</v>
      </c>
      <c r="H88" s="2">
        <f t="shared" si="3"/>
        <v>0.5714285714285714</v>
      </c>
      <c r="J88">
        <f>(F85+F42+F142+F102+F118+F120+F20+F7+F8+F126+F127+F87)</f>
        <v>881</v>
      </c>
      <c r="K88">
        <f>(G85+G42+G142+G102+G118+G120+G20+G7+G8+G126+G127+G87)</f>
        <v>711</v>
      </c>
      <c r="L88" s="2">
        <f t="shared" si="4"/>
        <v>0.55339195979899503</v>
      </c>
      <c r="N88" s="2">
        <f t="shared" si="5"/>
        <v>0.56541636755204594</v>
      </c>
    </row>
    <row r="89" spans="1:14" x14ac:dyDescent="0.3">
      <c r="A89" t="s">
        <v>28</v>
      </c>
      <c r="B89">
        <v>11</v>
      </c>
      <c r="C89">
        <v>2</v>
      </c>
      <c r="D89" s="2">
        <v>0.84615384615384615</v>
      </c>
      <c r="F89">
        <f>(B165+B19+B90+B59+B91+B46+B64+B65+B67+B45+B83+B93+B61)-C89</f>
        <v>93</v>
      </c>
      <c r="G89">
        <f>(C165+C19+C90+C59+C91+C46+C64+C65+C67+C45+C83+C93+C61)-B89</f>
        <v>51</v>
      </c>
      <c r="H89" s="2">
        <f t="shared" si="3"/>
        <v>0.64583333333333337</v>
      </c>
      <c r="J89">
        <f>(F165+F19+F90+F59+F91+F46+F64+F65+F67+F45+F83+F93+F61)</f>
        <v>987</v>
      </c>
      <c r="K89">
        <f>(G165+G19+G90+G59+G91+G46+G64+G65+G67+G45+G83+G93+G61)</f>
        <v>768</v>
      </c>
      <c r="L89" s="2">
        <f t="shared" si="4"/>
        <v>0.56239316239316239</v>
      </c>
      <c r="N89" s="2">
        <f t="shared" si="5"/>
        <v>0.61801994301994301</v>
      </c>
    </row>
    <row r="90" spans="1:14" x14ac:dyDescent="0.3">
      <c r="A90" t="s">
        <v>75</v>
      </c>
      <c r="B90">
        <v>8</v>
      </c>
      <c r="C90">
        <v>5</v>
      </c>
      <c r="D90" s="2">
        <v>0.61538461538461542</v>
      </c>
      <c r="F90">
        <f>(B123+B82+B89+B21+B150+B30+B103+B62+B41+B76+B124+B16+B32)-C90</f>
        <v>78</v>
      </c>
      <c r="G90">
        <f>(C123+C82+C89+C21+C150+C30+C103+C62+C41+C76+C124+C16+C32)-B90</f>
        <v>64</v>
      </c>
      <c r="H90" s="2">
        <f t="shared" si="3"/>
        <v>0.54929577464788737</v>
      </c>
      <c r="J90">
        <f>(F123+F82+F89+F21+F150+F30+F103+F62+F41+F76+F124+F16+F32)</f>
        <v>934</v>
      </c>
      <c r="K90">
        <f>(G123+G82+G89+G21+G150+G30+G103+G62+G41+G76+G124+G16+G32)</f>
        <v>759</v>
      </c>
      <c r="L90" s="2">
        <f t="shared" si="4"/>
        <v>0.55168340224453638</v>
      </c>
      <c r="N90" s="2">
        <f t="shared" si="5"/>
        <v>0.550091650513437</v>
      </c>
    </row>
    <row r="91" spans="1:14" x14ac:dyDescent="0.3">
      <c r="A91" t="s">
        <v>124</v>
      </c>
      <c r="B91">
        <v>4</v>
      </c>
      <c r="C91">
        <v>8</v>
      </c>
      <c r="D91" s="2">
        <v>0.33333333333333331</v>
      </c>
      <c r="F91">
        <f>(B73+B122+B108+B67+B89+B59+B46+B44+B72+B80+B131+B45)-C91</f>
        <v>74</v>
      </c>
      <c r="G91">
        <f>(C73+C122+C108+C67+C89+C59+C46+C44+C72+C80+C131+C45)-B91</f>
        <v>66</v>
      </c>
      <c r="H91" s="2">
        <f t="shared" si="3"/>
        <v>0.52857142857142858</v>
      </c>
      <c r="J91">
        <f>(F73+F122+F108+F67+F89+F59+F46+F44+F72+F80+F131+F45)</f>
        <v>916</v>
      </c>
      <c r="K91">
        <f>(G73+G122+G108+G67+G89+G59+G46+G44+G72+G80+G131+G45)</f>
        <v>775</v>
      </c>
      <c r="L91" s="2">
        <f t="shared" si="4"/>
        <v>0.54169130691898282</v>
      </c>
      <c r="N91" s="2">
        <f t="shared" si="5"/>
        <v>0.53294472135394666</v>
      </c>
    </row>
    <row r="92" spans="1:14" x14ac:dyDescent="0.3">
      <c r="A92" t="s">
        <v>141</v>
      </c>
      <c r="B92">
        <v>3</v>
      </c>
      <c r="C92">
        <v>9</v>
      </c>
      <c r="D92" s="2">
        <v>0.25</v>
      </c>
      <c r="F92">
        <f>(B11+B125+B106+B14+B56+B117+B110+B101+B58+B66+B78+B109)-C92</f>
        <v>70</v>
      </c>
      <c r="G92">
        <f>(C11+C125+C106+C14+C56+C117+C110+C101+C58+C66+C78+C109)-B92</f>
        <v>72</v>
      </c>
      <c r="H92" s="2">
        <f t="shared" si="3"/>
        <v>0.49295774647887325</v>
      </c>
      <c r="J92">
        <f>(F11+F125+F106+F14+F56+F117+F110+F101+F58+F66+F78+F109)</f>
        <v>840</v>
      </c>
      <c r="K92">
        <f>(G11+G125+G106+G14+G56+G117+G110+G101+G58+G66+G78+G109)</f>
        <v>825</v>
      </c>
      <c r="L92" s="2">
        <f t="shared" si="4"/>
        <v>0.50450450450450446</v>
      </c>
      <c r="N92" s="2">
        <f t="shared" si="5"/>
        <v>0.49680666582075034</v>
      </c>
    </row>
    <row r="93" spans="1:14" x14ac:dyDescent="0.3">
      <c r="A93" t="s">
        <v>145</v>
      </c>
      <c r="B93">
        <v>2</v>
      </c>
      <c r="C93">
        <v>10</v>
      </c>
      <c r="D93" s="2">
        <v>0.16666666666666666</v>
      </c>
      <c r="F93">
        <f>(B60+B46+B16+B64+B59+B45+B67+B52+B44+B83+B65+B89)-C93</f>
        <v>83</v>
      </c>
      <c r="G93">
        <f>(C60+C46+C16+C64+C59+C45+C67+C52+C44+C83+C65+C89)-B93</f>
        <v>60</v>
      </c>
      <c r="H93" s="2">
        <f t="shared" si="3"/>
        <v>0.58041958041958042</v>
      </c>
      <c r="J93">
        <f>(F60+F46+F16+F64+F59+F45+F67+F52+F44+F83+F65+F89)</f>
        <v>920</v>
      </c>
      <c r="K93">
        <f>(G60+G46+G16+G64+G59+G45+G67+G52+G44+G83+G65+G89)</f>
        <v>788</v>
      </c>
      <c r="L93" s="2">
        <f t="shared" si="4"/>
        <v>0.53864168618266983</v>
      </c>
      <c r="N93" s="2">
        <f t="shared" si="5"/>
        <v>0.56649361567394363</v>
      </c>
    </row>
    <row r="94" spans="1:14" x14ac:dyDescent="0.3">
      <c r="A94" t="s">
        <v>51</v>
      </c>
      <c r="B94">
        <v>10</v>
      </c>
      <c r="C94">
        <v>3</v>
      </c>
      <c r="D94" s="2">
        <v>0.76923076923076927</v>
      </c>
      <c r="F94">
        <f>(B217+B118+B75+B121+B28+B132+B95+B119+B73+B37+B42+B18+B22)-C94</f>
        <v>67</v>
      </c>
      <c r="G94">
        <f>(C217+C118+C75+C121+C28+C132+C95+C119+C73+C37+C42+C18+C22)-B94</f>
        <v>75</v>
      </c>
      <c r="H94" s="2">
        <f t="shared" si="3"/>
        <v>0.47183098591549294</v>
      </c>
      <c r="J94">
        <f>(F217+F118+F75+F121+F28+F132+F95+F119+F73+F37+F42+F18+F22)</f>
        <v>880</v>
      </c>
      <c r="K94">
        <f>(G217+G118+G75+G121+G28+G132+G95+G119+G73+G37+G42+G18+G22)</f>
        <v>798</v>
      </c>
      <c r="L94" s="2">
        <f t="shared" si="4"/>
        <v>0.52443384982121577</v>
      </c>
      <c r="N94" s="2">
        <f t="shared" si="5"/>
        <v>0.48936527388406725</v>
      </c>
    </row>
    <row r="95" spans="1:14" x14ac:dyDescent="0.3">
      <c r="A95" t="s">
        <v>117</v>
      </c>
      <c r="B95">
        <v>5</v>
      </c>
      <c r="C95">
        <v>7</v>
      </c>
      <c r="D95" s="2">
        <v>0.41666666666666669</v>
      </c>
      <c r="F95">
        <f>(B188+B116+B9+B3+B74+B73+B94+B11+B15+B42+B37+B119)-C95</f>
        <v>64</v>
      </c>
      <c r="G95">
        <f>(C188+C116+C9+C3+C74+C73+C94+C11+C15+C42+C37+C119)-B95</f>
        <v>67</v>
      </c>
      <c r="H95" s="2">
        <f t="shared" si="3"/>
        <v>0.48854961832061067</v>
      </c>
      <c r="J95">
        <f>(F188+F116+F9+F3+F74+F73+F94+F11+F15+F42+F37+F119)</f>
        <v>822</v>
      </c>
      <c r="K95">
        <f>(G188+G116+G9+G3+G74+G73+G94+G11+G15+G42+G37+G119)</f>
        <v>719</v>
      </c>
      <c r="L95" s="2">
        <f t="shared" si="4"/>
        <v>0.53341985723556129</v>
      </c>
      <c r="N95" s="2">
        <f t="shared" si="5"/>
        <v>0.50350636462559428</v>
      </c>
    </row>
    <row r="96" spans="1:14" x14ac:dyDescent="0.3">
      <c r="A96" t="s">
        <v>142</v>
      </c>
      <c r="B96">
        <v>2</v>
      </c>
      <c r="C96">
        <v>10</v>
      </c>
      <c r="D96" s="2">
        <v>0.16666666666666666</v>
      </c>
      <c r="F96">
        <f>(B72+B170+B61+B117+B54+B39+B114+B6+B111+B53+B40+B10)-C96</f>
        <v>75</v>
      </c>
      <c r="G96">
        <f>(C72+C170+C61+C117+C54+C39+C114+C6+C111+C53+C40+C10)-B96</f>
        <v>57</v>
      </c>
      <c r="H96" s="2">
        <f t="shared" si="3"/>
        <v>0.56818181818181823</v>
      </c>
      <c r="J96">
        <f>(F72+F170+F61+F117+F54+F39+F114+F6+F111+F53+F40+F10)</f>
        <v>804</v>
      </c>
      <c r="K96">
        <f>(G72+G170+G61+G117+G54+G39+G114+G6+G111+G53+G40+G10)</f>
        <v>736</v>
      </c>
      <c r="L96" s="2">
        <f t="shared" si="4"/>
        <v>0.52207792207792203</v>
      </c>
      <c r="N96" s="2">
        <f t="shared" si="5"/>
        <v>0.55281385281385287</v>
      </c>
    </row>
    <row r="97" spans="1:14" x14ac:dyDescent="0.3">
      <c r="A97" t="s">
        <v>87</v>
      </c>
      <c r="B97">
        <v>4</v>
      </c>
      <c r="C97">
        <v>8</v>
      </c>
      <c r="D97" s="2">
        <v>0.33333333333333331</v>
      </c>
      <c r="F97">
        <f>(B76+B147+B5+B70+B51+B38+B33+B105+B122+B6+B107+B25)-C97</f>
        <v>93</v>
      </c>
      <c r="G97">
        <f>(C76+C147+C5+C70+C51+C38+C33+C105+C122+C6+C107+C25)-B97</f>
        <v>41</v>
      </c>
      <c r="H97" s="2">
        <f t="shared" si="3"/>
        <v>0.69402985074626866</v>
      </c>
      <c r="J97">
        <f>(F76+F147+F5+F70+F51+F38+F33+F105+F122+F6+F107+F25)</f>
        <v>909</v>
      </c>
      <c r="K97">
        <f>(G76+G147+G5+G70+G51+G38+G33+G105+G122+G6+G107+G25)</f>
        <v>671</v>
      </c>
      <c r="L97" s="2">
        <f t="shared" si="4"/>
        <v>0.57531645569620249</v>
      </c>
      <c r="N97" s="2">
        <f t="shared" si="5"/>
        <v>0.65445871906291331</v>
      </c>
    </row>
    <row r="98" spans="1:14" x14ac:dyDescent="0.3">
      <c r="A98" t="s">
        <v>112</v>
      </c>
      <c r="B98">
        <v>4</v>
      </c>
      <c r="C98">
        <v>8</v>
      </c>
      <c r="D98" s="2">
        <v>0.33333333333333331</v>
      </c>
      <c r="F98">
        <f>(B131+B41+B199+B100+B29+B18+B71+B31+B104+B24+B61+B21)-C98</f>
        <v>80</v>
      </c>
      <c r="G98">
        <f>(C131+C41+C199+C100+C29+C18+C71+C31+C104+C24+C61+C21)-B98</f>
        <v>52</v>
      </c>
      <c r="H98" s="2">
        <f t="shared" si="3"/>
        <v>0.60606060606060608</v>
      </c>
      <c r="J98">
        <f>(F131+F41+F199+F100+F29+F18+F71+F31+F104+F24+F61+F21)</f>
        <v>856</v>
      </c>
      <c r="K98">
        <f>(G131+G41+G199+G100+G29+G18+G71+G31+G104+G24+G61+G21)</f>
        <v>699</v>
      </c>
      <c r="L98" s="2">
        <f t="shared" si="4"/>
        <v>0.5504823151125402</v>
      </c>
      <c r="N98" s="2">
        <f>(2*H98+L98)/3</f>
        <v>0.58753450907791749</v>
      </c>
    </row>
    <row r="99" spans="1:14" x14ac:dyDescent="0.3">
      <c r="A99" t="s">
        <v>55</v>
      </c>
      <c r="B99">
        <v>8</v>
      </c>
      <c r="C99">
        <v>5</v>
      </c>
      <c r="D99" s="2">
        <v>0.61538461538461542</v>
      </c>
      <c r="F99">
        <f>(B37+B102+B18+B120+B126+B81+B7+B27+B87+B8+B20+B118+B46)-C99</f>
        <v>91</v>
      </c>
      <c r="G99">
        <f>(C37+C102+C18+C120+C126+C81+C7+C27+C87+C8+C20+C118+C46)-B99</f>
        <v>62</v>
      </c>
      <c r="H99" s="2">
        <f t="shared" si="3"/>
        <v>0.59477124183006536</v>
      </c>
      <c r="J99">
        <f>(F37+F102+F18+F120+F126+F81+F7+F27+F87+F8+F20+F118+F46)</f>
        <v>1058</v>
      </c>
      <c r="K99">
        <f>(G37+G102+G18+G120+G126+G81+G7+G27+G87+G8+G20+G118+G46)</f>
        <v>816</v>
      </c>
      <c r="L99" s="2">
        <f t="shared" si="4"/>
        <v>0.56456776947705445</v>
      </c>
      <c r="N99" s="2">
        <f>(2*H99+L99)/3</f>
        <v>0.58470341771239509</v>
      </c>
    </row>
    <row r="100" spans="1:14" x14ac:dyDescent="0.3">
      <c r="A100" t="s">
        <v>49</v>
      </c>
      <c r="B100">
        <v>10</v>
      </c>
      <c r="C100">
        <v>3</v>
      </c>
      <c r="D100" s="2">
        <v>0.76923076923076927</v>
      </c>
      <c r="F100">
        <f>(B10+B78+B111+B108+B98+B116+B104+B43+B61+B31+B71+B115+B34)-C100</f>
        <v>82</v>
      </c>
      <c r="G100">
        <f>(C10+C78+C111+C108+C98+C116+C104+C43+C61+C31+C71+C115+C34)-B100</f>
        <v>69</v>
      </c>
      <c r="H100" s="2">
        <f t="shared" si="3"/>
        <v>0.54304635761589404</v>
      </c>
      <c r="J100">
        <f>(F10+F78+F111+F108+F98+F116+F104+F43+F61+F31+F71+F115+F34)</f>
        <v>992</v>
      </c>
      <c r="K100">
        <f>(G10+G78+G111+G108+G98+G116+G104+G43+G61+G31+G71+G115+G34)</f>
        <v>781</v>
      </c>
      <c r="L100" s="2">
        <f t="shared" si="4"/>
        <v>0.5595036661026509</v>
      </c>
      <c r="N100" s="2">
        <f>(2*H100+L100)/3</f>
        <v>0.54853212711147969</v>
      </c>
    </row>
    <row r="101" spans="1:14" x14ac:dyDescent="0.3">
      <c r="A101" t="s">
        <v>91</v>
      </c>
      <c r="B101">
        <v>7</v>
      </c>
      <c r="C101">
        <v>6</v>
      </c>
      <c r="D101" s="2">
        <v>0.53846153846153844</v>
      </c>
      <c r="F101">
        <f>(B138+B69+B114+B5+B109+B78+B56+B92+B117+B110+B129+B34+B115)-C101</f>
        <v>74</v>
      </c>
      <c r="G101">
        <f>(C138+C69+C114+C5+C109+C78+C56+C92+C117+C110+C129+C34+C115)-B101</f>
        <v>67</v>
      </c>
      <c r="H101" s="2">
        <f t="shared" si="3"/>
        <v>0.52482269503546097</v>
      </c>
      <c r="J101">
        <f>(F138+F69+F114+F5+F109+F78+F56+F92+F117+F110+F129+F34+F115)</f>
        <v>849</v>
      </c>
      <c r="K101">
        <f>(G138+G69+G114+G5+G109+G78+G56+G92+G117+G110+G129+G34+G115)</f>
        <v>862</v>
      </c>
      <c r="L101" s="2">
        <f t="shared" si="4"/>
        <v>0.49620105201636472</v>
      </c>
      <c r="N101" s="2">
        <f t="shared" si="5"/>
        <v>0.51528214736242883</v>
      </c>
    </row>
    <row r="102" spans="1:14" x14ac:dyDescent="0.3">
      <c r="A102" t="s">
        <v>125</v>
      </c>
      <c r="B102">
        <v>4</v>
      </c>
      <c r="C102">
        <v>8</v>
      </c>
      <c r="D102" s="2">
        <v>0.33333333333333331</v>
      </c>
      <c r="F102">
        <f>(B80+B99+B21+B87+B88+B126+B118+B7+B27+B20+B127+B81)-C102</f>
        <v>76</v>
      </c>
      <c r="G102">
        <f>(C80+C99+C21+C87+C88+C126+C118+C7+C27+C20+C127+C81)-B102</f>
        <v>64</v>
      </c>
      <c r="H102" s="2">
        <f t="shared" si="3"/>
        <v>0.54285714285714282</v>
      </c>
      <c r="J102">
        <f>(F80+F99+F21+F87+F88+F126+F118+F7+F27+F20+F127+F81)</f>
        <v>964</v>
      </c>
      <c r="K102">
        <f>(G80+G99+G21+G87+G88+G126+G118+G7+G27+G20+G127+G81)</f>
        <v>753</v>
      </c>
      <c r="L102" s="2">
        <f t="shared" si="4"/>
        <v>0.56144437973209083</v>
      </c>
      <c r="N102" s="2">
        <f t="shared" si="5"/>
        <v>0.54905288848212541</v>
      </c>
    </row>
    <row r="103" spans="1:14" x14ac:dyDescent="0.3">
      <c r="A103" t="s">
        <v>108</v>
      </c>
      <c r="B103">
        <v>5</v>
      </c>
      <c r="C103">
        <v>7</v>
      </c>
      <c r="D103" s="2">
        <v>0.41666666666666669</v>
      </c>
      <c r="F103">
        <f>(B52+B59+B25+B130+B162+B77+B90+B36+B16+B30+B57+B125)-C103</f>
        <v>70</v>
      </c>
      <c r="G103">
        <f>(C52+C59+C25+C130+C162+C77+C90+C36+C16+C30+C57+C125)-B103</f>
        <v>62</v>
      </c>
      <c r="H103" s="2">
        <f t="shared" si="3"/>
        <v>0.53030303030303028</v>
      </c>
      <c r="J103">
        <f>(F52+F59+F25+F130+F162+F77+F90+F36+F16+F30+F57+F125)</f>
        <v>855</v>
      </c>
      <c r="K103">
        <f>(G52+G59+G25+G130+G162+G77+G90+G36+G16+G30+G57+G125)</f>
        <v>701</v>
      </c>
      <c r="L103" s="2">
        <f t="shared" si="4"/>
        <v>0.5494858611825193</v>
      </c>
      <c r="N103" s="2">
        <f t="shared" si="5"/>
        <v>0.53669730726285991</v>
      </c>
    </row>
    <row r="104" spans="1:14" x14ac:dyDescent="0.3">
      <c r="A104" t="s">
        <v>74</v>
      </c>
      <c r="B104">
        <v>8</v>
      </c>
      <c r="C104">
        <v>5</v>
      </c>
      <c r="D104" s="2">
        <v>0.61538461538461542</v>
      </c>
      <c r="F104">
        <f>(B141+B59+B19+B41+B31+B61+B100+B21+B98+B115+B24+B29+B76)-C104</f>
        <v>76</v>
      </c>
      <c r="G104">
        <f>(C141+C59+C19+C41+C31+C61+C100+C21+C98+C115+C24+C29+C76)-B104</f>
        <v>65</v>
      </c>
      <c r="H104" s="2">
        <f t="shared" si="3"/>
        <v>0.53900709219858156</v>
      </c>
      <c r="J104">
        <f>(F141+F59+F19+F41+F31+F61+F100+F21+F98+F115+F24+F29+F76)</f>
        <v>916</v>
      </c>
      <c r="K104">
        <f>(G141+G59+G19+G41+G31+G61+G100+G21+G98+G115+G24+G29+G76)</f>
        <v>748</v>
      </c>
      <c r="L104" s="2">
        <f t="shared" si="4"/>
        <v>0.55048076923076927</v>
      </c>
      <c r="N104" s="2">
        <f t="shared" si="5"/>
        <v>0.54283165120931087</v>
      </c>
    </row>
    <row r="105" spans="1:14" x14ac:dyDescent="0.3">
      <c r="A105" t="s">
        <v>54</v>
      </c>
      <c r="B105">
        <v>8</v>
      </c>
      <c r="C105">
        <v>5</v>
      </c>
      <c r="D105" s="2">
        <v>0.61538461538461542</v>
      </c>
      <c r="F105">
        <f>(B40+B18+B148+B33+B38+B69+B5+B97+B117+B51+B70+B122+B45)-C105</f>
        <v>87</v>
      </c>
      <c r="G105">
        <f>(C40+C18+C148+C33+C38+C69+C5+C97+C117+C51+C70+C122+C45)-B105</f>
        <v>56</v>
      </c>
      <c r="H105" s="2">
        <f t="shared" si="3"/>
        <v>0.60839160839160844</v>
      </c>
      <c r="J105">
        <f>(F40+F18+F148+F33+F38+F69+F5+F97+F117+F51+F70+F122+F45)</f>
        <v>959</v>
      </c>
      <c r="K105">
        <f>(G40+G18+G148+G33+G38+G69+G5+G97+G117+G51+G70+G122+G45)</f>
        <v>740</v>
      </c>
      <c r="L105" s="2">
        <f t="shared" si="4"/>
        <v>0.56444967628016485</v>
      </c>
      <c r="N105" s="2">
        <f t="shared" si="5"/>
        <v>0.59374429768779391</v>
      </c>
    </row>
    <row r="106" spans="1:14" x14ac:dyDescent="0.3">
      <c r="A106" t="s">
        <v>52</v>
      </c>
      <c r="B106">
        <v>8</v>
      </c>
      <c r="C106">
        <v>5</v>
      </c>
      <c r="D106" s="2">
        <v>0.61538461538461542</v>
      </c>
      <c r="F106">
        <f>(B56+B55+B92+B85+B128+B84+B48+B108+B49+B47+B14+B112+B120)-C106</f>
        <v>97</v>
      </c>
      <c r="G106">
        <f>(C56+C55+C92+C85+C128+C84+C48+C108+C49+C47+C14+C112+C120)-B106</f>
        <v>59</v>
      </c>
      <c r="H106" s="2">
        <f t="shared" si="3"/>
        <v>0.62179487179487181</v>
      </c>
      <c r="J106">
        <f>(F56+F55+F92+F85+F128+F84+F48+F108+F49+F47+F14+F112+F120)</f>
        <v>995</v>
      </c>
      <c r="K106">
        <f>(G56+G55+G92+G85+G128+G84+G48+G108+G49+G47+G14+G112+G120)</f>
        <v>829</v>
      </c>
      <c r="L106" s="2">
        <f t="shared" si="4"/>
        <v>0.54550438596491224</v>
      </c>
      <c r="N106" s="2">
        <f t="shared" si="5"/>
        <v>0.59636470985155199</v>
      </c>
    </row>
    <row r="107" spans="1:14" x14ac:dyDescent="0.3">
      <c r="A107" t="s">
        <v>38</v>
      </c>
      <c r="B107">
        <v>8</v>
      </c>
      <c r="C107">
        <v>5</v>
      </c>
      <c r="D107" s="2">
        <v>0.61538461538461542</v>
      </c>
      <c r="F107">
        <f>(B111+B25+B173+B12+B9+B5+B68+B69+B110+B97+B38+B55+B85)-C107</f>
        <v>87</v>
      </c>
      <c r="G107">
        <f>(C111+C25+C173+C12+C9+C5+C68+C69+C110+C97+C38+C55+C85)-B107</f>
        <v>57</v>
      </c>
      <c r="H107" s="2">
        <f t="shared" si="3"/>
        <v>0.60416666666666663</v>
      </c>
      <c r="J107">
        <f>(F111+F25+F173+F12+F9+F5+F68+F69+F110+F97+F38+F55+F85)</f>
        <v>1049</v>
      </c>
      <c r="K107">
        <f>(G111+G25+G173+G12+G9+G5+G68+G69+G110+G97+G38+G55+G85)</f>
        <v>689</v>
      </c>
      <c r="L107" s="2">
        <f t="shared" si="4"/>
        <v>0.60356731875719216</v>
      </c>
      <c r="N107" s="2">
        <f t="shared" si="5"/>
        <v>0.60396688403017518</v>
      </c>
    </row>
    <row r="108" spans="1:14" x14ac:dyDescent="0.3">
      <c r="A108" t="s">
        <v>93</v>
      </c>
      <c r="B108">
        <v>5</v>
      </c>
      <c r="C108">
        <v>7</v>
      </c>
      <c r="D108" s="2">
        <v>0.41666666666666669</v>
      </c>
      <c r="F108">
        <f>(B139+B91+B100+B48+B47+B49+B106+B85+B14+B112+B84+B128)-C108</f>
        <v>73</v>
      </c>
      <c r="G108">
        <f>(C139+C91+C100+C48+C47+C49+C106+C85+C14+C112+C84+C128)-B108</f>
        <v>57</v>
      </c>
      <c r="H108" s="2">
        <f t="shared" si="3"/>
        <v>0.56153846153846154</v>
      </c>
      <c r="J108">
        <f>(F139+F91+F100+F48+F47+F49+F106+F85+F14+F112+F84+F128)</f>
        <v>853</v>
      </c>
      <c r="K108">
        <f>(G139+G91+G100+G48+G47+G49+G106+G85+G14+G112+G84+G128)</f>
        <v>695</v>
      </c>
      <c r="L108" s="2">
        <f t="shared" si="4"/>
        <v>0.5510335917312662</v>
      </c>
      <c r="N108" s="2">
        <f>(2*H108+L108)/3</f>
        <v>0.55803683826939643</v>
      </c>
    </row>
    <row r="109" spans="1:14" x14ac:dyDescent="0.3">
      <c r="A109" t="s">
        <v>149</v>
      </c>
      <c r="B109">
        <v>1</v>
      </c>
      <c r="C109">
        <v>11</v>
      </c>
      <c r="D109" s="2">
        <v>8.3333333333333329E-2</v>
      </c>
      <c r="F109">
        <f>(B164+B112+B73+B101+B110+B35+B56+B78+B23+B117+B75+B92)-C109</f>
        <v>52</v>
      </c>
      <c r="G109">
        <f>(C164+C112+C73+C101+C110+C35+C56+C78+C23+C117+C75+C92)-B109</f>
        <v>76</v>
      </c>
      <c r="H109" s="2">
        <f t="shared" si="3"/>
        <v>0.40625</v>
      </c>
      <c r="J109">
        <f>(F164+F112+F73+F101+F110+F35+F56+F78+F23+F117+F75+F92)</f>
        <v>713</v>
      </c>
      <c r="K109">
        <f>(G164+G112+G73+G101+G110+G35+G56+G78+G23+G117+G75+G92)</f>
        <v>807</v>
      </c>
      <c r="L109" s="2">
        <f t="shared" si="4"/>
        <v>0.46907894736842104</v>
      </c>
      <c r="N109" s="2">
        <f>(2*H109+L109)/3</f>
        <v>0.4271929824561404</v>
      </c>
    </row>
    <row r="110" spans="1:14" x14ac:dyDescent="0.3">
      <c r="A110" t="s">
        <v>140</v>
      </c>
      <c r="B110">
        <v>4</v>
      </c>
      <c r="C110">
        <v>8</v>
      </c>
      <c r="D110" s="2">
        <v>0.33333333333333331</v>
      </c>
      <c r="F110">
        <f>(B168+B14+B11+B78+B109+B117+B92+B107+B86+B101+B34+B56)-C110</f>
        <v>62</v>
      </c>
      <c r="G110">
        <f>(C168+C14+C11+C78+C109+C117+C92+C107+C86+C101+C34+C56)-B110</f>
        <v>70</v>
      </c>
      <c r="H110" s="2">
        <f t="shared" si="3"/>
        <v>0.46969696969696972</v>
      </c>
      <c r="J110">
        <f>(F168+F14+F11+F78+F109+F117+F92+F107+F86+F101+F34+F56)</f>
        <v>774</v>
      </c>
      <c r="K110">
        <f>(G168+G14+G11+G78+G109+G117+G92+G107+G86+G101+G34+G56)</f>
        <v>783</v>
      </c>
      <c r="L110" s="2">
        <f t="shared" si="4"/>
        <v>0.49710982658959535</v>
      </c>
      <c r="N110" s="2">
        <f>(2*H110+L110)/3</f>
        <v>0.47883458866117828</v>
      </c>
    </row>
    <row r="111" spans="1:14" x14ac:dyDescent="0.3">
      <c r="A111" t="s">
        <v>138</v>
      </c>
      <c r="B111">
        <v>3</v>
      </c>
      <c r="C111">
        <v>9</v>
      </c>
      <c r="D111" s="2">
        <v>0.25</v>
      </c>
      <c r="F111">
        <f>(B107+B132+B100+B40+B184+B54+B10+B53+B96+B114+B6+B26)-C111</f>
        <v>73</v>
      </c>
      <c r="G111">
        <f>(C107+C132+C100+C40+C184+C54+C10+C53+C96+C114+C6+C26)-B111</f>
        <v>58</v>
      </c>
      <c r="H111" s="2">
        <f t="shared" si="3"/>
        <v>0.5572519083969466</v>
      </c>
      <c r="J111">
        <f>(F107+F132+F100+F40+F184+F54+F10+F53+F96+F114+F6+F26)</f>
        <v>811</v>
      </c>
      <c r="K111">
        <f>(G107+G132+G100+G40+G184+G54+G10+G53+G96+G114+G6+G26)</f>
        <v>733</v>
      </c>
      <c r="L111" s="2">
        <f t="shared" si="4"/>
        <v>0.52525906735751293</v>
      </c>
      <c r="N111" s="2">
        <f t="shared" si="5"/>
        <v>0.54658762805046868</v>
      </c>
    </row>
    <row r="112" spans="1:14" x14ac:dyDescent="0.3">
      <c r="A112" t="s">
        <v>122</v>
      </c>
      <c r="B112">
        <v>4</v>
      </c>
      <c r="C112">
        <v>8</v>
      </c>
      <c r="D112" s="2">
        <v>0.33333333333333331</v>
      </c>
      <c r="F112">
        <f>(B180+B109+B7+B84+B85+B14+B47+B48+B128+B108+B49+B106)-C112</f>
        <v>64</v>
      </c>
      <c r="G112">
        <f>(C180+C109+C7+C84+C85+C14+C47+C48+C128+C108+C49+C106)-B112</f>
        <v>65</v>
      </c>
      <c r="H112" s="2">
        <f t="shared" si="3"/>
        <v>0.49612403100775193</v>
      </c>
      <c r="J112">
        <f>(F180+F109+F7+F84+F85+F14+F47+F48+F128+F108+F49+F106)</f>
        <v>828</v>
      </c>
      <c r="K112">
        <f>(G180+G109+G7+G84+G85+G14+G47+G48+G128+G108+G49+G106)</f>
        <v>689</v>
      </c>
      <c r="L112" s="2">
        <f t="shared" si="4"/>
        <v>0.54581410678971654</v>
      </c>
      <c r="N112" s="2">
        <f t="shared" si="5"/>
        <v>0.51268738960174021</v>
      </c>
    </row>
    <row r="113" spans="1:14" x14ac:dyDescent="0.3">
      <c r="A113" t="s">
        <v>111</v>
      </c>
      <c r="B113">
        <v>6</v>
      </c>
      <c r="C113">
        <v>6</v>
      </c>
      <c r="D113" s="2">
        <v>0.5</v>
      </c>
      <c r="F113">
        <f>(B51+B182+B28+B18+B130+B17+B13+B32+B50+B79+B19+B22)-C113</f>
        <v>62</v>
      </c>
      <c r="G113">
        <f>(C51+C182+C28+C18+C130+C17+C13+C32+C50+C79+C19+C22)-B113</f>
        <v>68</v>
      </c>
      <c r="H113" s="2">
        <f t="shared" si="3"/>
        <v>0.47692307692307695</v>
      </c>
      <c r="J113">
        <f>(F51+F182+F28+F18+F130+F17+F13+F32+F50+F79+F19+F22)</f>
        <v>790</v>
      </c>
      <c r="K113">
        <f>(G51+G182+G28+G18+G130+G17+G13+G32+G50+G79+G19+G22)</f>
        <v>760</v>
      </c>
      <c r="L113" s="2">
        <f t="shared" si="4"/>
        <v>0.50967741935483868</v>
      </c>
      <c r="N113" s="2">
        <f t="shared" si="5"/>
        <v>0.48784119106699753</v>
      </c>
    </row>
    <row r="114" spans="1:14" x14ac:dyDescent="0.3">
      <c r="A114" t="s">
        <v>120</v>
      </c>
      <c r="B114">
        <v>5</v>
      </c>
      <c r="C114">
        <v>7</v>
      </c>
      <c r="D114" s="2">
        <v>0.41666666666666669</v>
      </c>
      <c r="F114">
        <f>(B144+B101+B4+B10+B70+B96+B40+B26+B39+B111+B53+B6)-C114</f>
        <v>62</v>
      </c>
      <c r="G114">
        <f>(C144+C101+C4+C10+C70+C96+C40+C26+C39+C111+C53+C6)-B114</f>
        <v>67</v>
      </c>
      <c r="H114" s="2">
        <f t="shared" si="3"/>
        <v>0.48062015503875971</v>
      </c>
      <c r="J114">
        <f>(F144+F101+F4+F10+F70+F96+F40+F26+F39+F111+F53+F6)</f>
        <v>787</v>
      </c>
      <c r="K114">
        <f>(G144+G101+G4+G10+G70+G96+G40+G26+G39+G111+G53+G6)</f>
        <v>734</v>
      </c>
      <c r="L114" s="2">
        <f t="shared" si="4"/>
        <v>0.51742274819197898</v>
      </c>
      <c r="N114" s="2">
        <f t="shared" si="5"/>
        <v>0.4928876860898328</v>
      </c>
    </row>
    <row r="115" spans="1:14" x14ac:dyDescent="0.3">
      <c r="A115" t="s">
        <v>68</v>
      </c>
      <c r="B115">
        <v>7</v>
      </c>
      <c r="C115">
        <v>6</v>
      </c>
      <c r="D115" s="2">
        <v>0.53846153846153844</v>
      </c>
      <c r="F115">
        <f>(B35+B12+B177+B43+B11+B29+B61+B71+B116+B104+B21+B100+B101)-C115</f>
        <v>82</v>
      </c>
      <c r="G115">
        <f>(C35+C12+C177+C43+C11+C29+C61+C71+C116+C104+C21+C100+C101)-B115</f>
        <v>60</v>
      </c>
      <c r="H115" s="2">
        <f t="shared" si="3"/>
        <v>0.57746478873239437</v>
      </c>
      <c r="J115">
        <f>(F35+F12+F177+F43+F11+F29+F61+F71+F116+F104+F21+F100+F101)</f>
        <v>940</v>
      </c>
      <c r="K115">
        <f>(G35+G12+G177+G43+G11+G29+G61+G71+G116+G104+G21+G100+G101)</f>
        <v>748</v>
      </c>
      <c r="L115" s="2">
        <f t="shared" si="4"/>
        <v>0.55687203791469198</v>
      </c>
      <c r="N115" s="2">
        <f t="shared" si="5"/>
        <v>0.57060053845982683</v>
      </c>
    </row>
    <row r="116" spans="1:14" x14ac:dyDescent="0.3">
      <c r="A116" t="s">
        <v>102</v>
      </c>
      <c r="B116">
        <v>4</v>
      </c>
      <c r="C116">
        <v>8</v>
      </c>
      <c r="D116" s="2">
        <v>0.33333333333333331</v>
      </c>
      <c r="F116">
        <f>(B65+B95+B85+B132+B100+B71+B24+B61+B115+B21+B43+B31)-C116</f>
        <v>89</v>
      </c>
      <c r="G116">
        <f>(C65+C95+C85+C132+C100+C71+C24+C61+C115+C21+C43+C31)-B116</f>
        <v>54</v>
      </c>
      <c r="H116" s="2">
        <f t="shared" si="3"/>
        <v>0.6223776223776224</v>
      </c>
      <c r="J116">
        <f>(F65+F95+F85+F132+F100+F71+F24+F61+F115+F21+F43+F31)</f>
        <v>914</v>
      </c>
      <c r="K116">
        <f>(G65+G95+G85+G132+G100+G71+G24+G61+G115+G21+G43+G31)</f>
        <v>765</v>
      </c>
      <c r="L116" s="2">
        <f t="shared" si="4"/>
        <v>0.54437164979154262</v>
      </c>
      <c r="N116" s="2">
        <f t="shared" si="5"/>
        <v>0.59637563151559581</v>
      </c>
    </row>
    <row r="117" spans="1:14" x14ac:dyDescent="0.3">
      <c r="A117" t="s">
        <v>90</v>
      </c>
      <c r="B117">
        <v>9</v>
      </c>
      <c r="C117">
        <v>5</v>
      </c>
      <c r="D117" s="2">
        <v>0.6428571428571429</v>
      </c>
      <c r="F117">
        <f>(B136+B4+B96+B129+B92+B110+B86+B105+B101+B109+B56+B78+B34+B6)-C117</f>
        <v>68</v>
      </c>
      <c r="G117">
        <f>(C136+C4+C96+C129+C92+C110+C86+C105+C101+C109+C56+C78+C34+C6)-B117</f>
        <v>84</v>
      </c>
      <c r="H117" s="2">
        <f t="shared" si="3"/>
        <v>0.44736842105263158</v>
      </c>
      <c r="J117">
        <f>(F136+F4+F96+F129+F92+F110+F86+F105+F101+F109+F56+F78+F34+F6)</f>
        <v>911</v>
      </c>
      <c r="K117">
        <f>(G136+G4+G96+G129+G92+G110+G86+G105+G101+G109+G56+G78+G34+G6)</f>
        <v>934</v>
      </c>
      <c r="L117" s="2">
        <f t="shared" si="4"/>
        <v>0.49376693766937668</v>
      </c>
      <c r="N117" s="2">
        <f t="shared" si="5"/>
        <v>0.46283459325821324</v>
      </c>
    </row>
    <row r="118" spans="1:14" x14ac:dyDescent="0.3">
      <c r="A118" t="s">
        <v>114</v>
      </c>
      <c r="B118">
        <v>4</v>
      </c>
      <c r="C118">
        <v>8</v>
      </c>
      <c r="D118" s="2">
        <v>0.33333333333333331</v>
      </c>
      <c r="F118">
        <f>(B24+B94+B84+B127+B7+B88+B102+B8+B27+B120+B99+B20)-C118</f>
        <v>84</v>
      </c>
      <c r="G118">
        <f>(C24+C94+C84+C127+C7+C88+C102+C8+C27+C120+C99+C20)-B118</f>
        <v>59</v>
      </c>
      <c r="H118" s="2">
        <f t="shared" si="3"/>
        <v>0.58741258741258739</v>
      </c>
      <c r="J118">
        <f>(F24+F94+F84+F127+F7+F88+F102+F8+F27+F120+F99+F20)</f>
        <v>936</v>
      </c>
      <c r="K118">
        <f>(G24+G94+G84+G127+G7+G88+G102+G8+G27+G120+G99+G20)</f>
        <v>773</v>
      </c>
      <c r="L118" s="2">
        <f t="shared" si="4"/>
        <v>0.54768870684610882</v>
      </c>
      <c r="N118" s="2">
        <f t="shared" si="5"/>
        <v>0.57417129389042787</v>
      </c>
    </row>
    <row r="119" spans="1:14" x14ac:dyDescent="0.3">
      <c r="A119" t="s">
        <v>132</v>
      </c>
      <c r="B119">
        <v>4</v>
      </c>
      <c r="C119">
        <v>8</v>
      </c>
      <c r="D119" s="2">
        <v>0.33333333333333331</v>
      </c>
      <c r="F119">
        <f>(B206+B10+B80+B132+B15+B122+B37+B94+B28+B42+B95+B73)-C119</f>
        <v>66</v>
      </c>
      <c r="G119">
        <f>(C206+C10+C80+C132+C15+C122+C37+C94+C28+C42+C95+C73)-B119</f>
        <v>64</v>
      </c>
      <c r="H119" s="2">
        <f t="shared" si="3"/>
        <v>0.50769230769230766</v>
      </c>
      <c r="J119">
        <f>(F206+F10+F80+F132+F15+F122+F37+F94+F28+F42+F95+F73)</f>
        <v>783</v>
      </c>
      <c r="K119">
        <f>(G206+G10+G80+G132+G15+G122+G37+G94+G28+G42+G95+G73)</f>
        <v>746</v>
      </c>
      <c r="L119" s="2">
        <f t="shared" si="4"/>
        <v>0.51209941137998694</v>
      </c>
      <c r="N119" s="2">
        <f t="shared" si="5"/>
        <v>0.50916134225486742</v>
      </c>
    </row>
    <row r="120" spans="1:14" x14ac:dyDescent="0.3">
      <c r="A120" t="s">
        <v>37</v>
      </c>
      <c r="B120">
        <v>11</v>
      </c>
      <c r="C120">
        <v>3</v>
      </c>
      <c r="D120" s="2">
        <v>0.7857142857142857</v>
      </c>
      <c r="F120">
        <f>(B18+B79+B166+B99+B127+B88+B8+B20+B126+B118+B7+B27+B87+B106)-C120</f>
        <v>85</v>
      </c>
      <c r="G120">
        <f>(C18+C79+C166+C99+C127+C88+C8+C20+C126+C118+C7+C27+C87+C106)-B120</f>
        <v>68</v>
      </c>
      <c r="H120" s="2">
        <f t="shared" si="3"/>
        <v>0.55555555555555558</v>
      </c>
      <c r="J120">
        <f>(F18+F79+F166+F99+F127+F88+F8+F20+F126+F118+F7+F27+F87+F106)</f>
        <v>1065</v>
      </c>
      <c r="K120">
        <f>(G18+G79+G166+G99+G127+G88+G8+G20+G126+G118+G7+G27+G87+G106)</f>
        <v>816</v>
      </c>
      <c r="L120" s="2">
        <f t="shared" si="4"/>
        <v>0.56618819776714513</v>
      </c>
      <c r="N120" s="2">
        <f t="shared" si="5"/>
        <v>0.55909976962608543</v>
      </c>
    </row>
    <row r="121" spans="1:14" x14ac:dyDescent="0.3">
      <c r="A121" t="s">
        <v>73</v>
      </c>
      <c r="B121">
        <v>7</v>
      </c>
      <c r="C121">
        <v>6</v>
      </c>
      <c r="D121" s="2">
        <v>0.53846153846153844</v>
      </c>
      <c r="F121">
        <f>(B125+B208+B94+B28+B55+B73+B3+B18+B37+B132+B15+B74+B50)-C121</f>
        <v>89</v>
      </c>
      <c r="G121">
        <f>(C125+C208+C94+C28+C55+C73+C3+C18+C37+C132+C15+C74+C50)-B121</f>
        <v>55</v>
      </c>
      <c r="H121" s="2">
        <f t="shared" si="3"/>
        <v>0.61805555555555558</v>
      </c>
      <c r="J121">
        <f>(F125+F208+F94+F28+F55+F73+F3+F18+F37+F132+F15+F74+F50)</f>
        <v>920</v>
      </c>
      <c r="K121">
        <f>(G125+G208+G94+G28+G55+G73+G3+G18+G37+G132+G15+G74+G50)</f>
        <v>788</v>
      </c>
      <c r="L121" s="2">
        <f t="shared" si="4"/>
        <v>0.53864168618266983</v>
      </c>
      <c r="N121" s="2">
        <f t="shared" si="5"/>
        <v>0.59158426576459366</v>
      </c>
    </row>
    <row r="122" spans="1:14" x14ac:dyDescent="0.3">
      <c r="A122" t="s">
        <v>136</v>
      </c>
      <c r="B122">
        <v>3</v>
      </c>
      <c r="C122">
        <v>9</v>
      </c>
      <c r="D122" s="2">
        <v>0.25</v>
      </c>
      <c r="F122">
        <f>(B38+B91+B55+B79+B68+B119+B70+B97+B33+B51+B151+B105)-C122</f>
        <v>72</v>
      </c>
      <c r="G122">
        <f>(C38+C91+C55+C79+C68+C119+C70+C97+C33+C51+C151+C105)-B122</f>
        <v>58</v>
      </c>
      <c r="H122" s="2">
        <f t="shared" si="3"/>
        <v>0.55384615384615388</v>
      </c>
      <c r="J122">
        <f>(F38+F91+F55+F79+F68+F119+F70+F97+F33+F51+F151+F105)</f>
        <v>907</v>
      </c>
      <c r="K122">
        <f>(G38+G91+G55+G79+G68+G119+G70+G97+G33+G51+G151+G105)</f>
        <v>652</v>
      </c>
      <c r="L122" s="2">
        <f t="shared" si="4"/>
        <v>0.58178319435535597</v>
      </c>
      <c r="N122" s="2">
        <f t="shared" si="5"/>
        <v>0.56315850068255457</v>
      </c>
    </row>
    <row r="123" spans="1:14" x14ac:dyDescent="0.3">
      <c r="A123" t="s">
        <v>53</v>
      </c>
      <c r="B123">
        <v>9</v>
      </c>
      <c r="C123">
        <v>5</v>
      </c>
      <c r="D123" s="2">
        <v>0.6428571428571429</v>
      </c>
      <c r="F123">
        <f>(B90+B220+B36+B86+B81+B62+B30+B57+B76+B41+B52+B124+B25+B33)-C123</f>
        <v>91</v>
      </c>
      <c r="G123">
        <f>(C90+C220+C36+C86+C81+C62+C30+C57+C76+C41+C52+C124+C25+C33)-B123</f>
        <v>65</v>
      </c>
      <c r="H123" s="2">
        <f t="shared" si="3"/>
        <v>0.58333333333333337</v>
      </c>
      <c r="J123">
        <f>(F90+F220+F36+F86+F81+F62+F30+F57+F76+F41+F52+F124+F25+F33)</f>
        <v>1041</v>
      </c>
      <c r="K123">
        <f>(G90+G220+G36+G86+G81+G62+G30+G57+G76+G41+G52+G124+G25+G33)</f>
        <v>805</v>
      </c>
      <c r="L123" s="2">
        <f t="shared" si="4"/>
        <v>0.56392199349945826</v>
      </c>
      <c r="N123" s="2">
        <f t="shared" si="5"/>
        <v>0.57686288672204167</v>
      </c>
    </row>
    <row r="124" spans="1:14" x14ac:dyDescent="0.3">
      <c r="A124" t="s">
        <v>69</v>
      </c>
      <c r="B124">
        <v>8</v>
      </c>
      <c r="C124">
        <v>5</v>
      </c>
      <c r="D124" s="2">
        <v>0.61538461538461542</v>
      </c>
      <c r="F124">
        <f>(B16+B86+B158+B30+B62+B193+B76+B81+B125+B41+B90+B123+B51)-C124</f>
        <v>67</v>
      </c>
      <c r="G124">
        <f>(C16+C86+C158+C30+C62+C193+C76+C81+C125+C41+C90+C123+C51)-B124</f>
        <v>65</v>
      </c>
      <c r="H124" s="2">
        <f t="shared" si="3"/>
        <v>0.50757575757575757</v>
      </c>
      <c r="J124">
        <f>(F16+F86+F158+F30+F62+F193+F76+F81+F125+F41+F90+F123+F51)</f>
        <v>900</v>
      </c>
      <c r="K124">
        <f>(G16+G86+G158+G30+G62+G193+G76+G81+G125+G41+G90+G123+G51)</f>
        <v>710</v>
      </c>
      <c r="L124" s="2">
        <f t="shared" si="4"/>
        <v>0.55900621118012417</v>
      </c>
      <c r="N124" s="2">
        <f t="shared" si="5"/>
        <v>0.52471924211054644</v>
      </c>
    </row>
    <row r="125" spans="1:14" x14ac:dyDescent="0.3">
      <c r="A125" t="s">
        <v>71</v>
      </c>
      <c r="B125">
        <v>8</v>
      </c>
      <c r="C125">
        <v>5</v>
      </c>
      <c r="D125" s="2">
        <v>0.61538461538461542</v>
      </c>
      <c r="F125">
        <f>(B121+B92+B76+B155+B16+B57+B36+B77+B124+B25+B30+B103+B65)-C125</f>
        <v>75</v>
      </c>
      <c r="G125">
        <f>(C121+C92+C76+C155+C16+C57+C36+C77+C124+C25+C30+C103+C65)-B125</f>
        <v>67</v>
      </c>
      <c r="H125" s="2">
        <f t="shared" si="3"/>
        <v>0.528169014084507</v>
      </c>
      <c r="J125">
        <f>(F121+F92+F76+F155+F16+F57+F36+F77+F124+F25+F30+F103+F65)</f>
        <v>968</v>
      </c>
      <c r="K125">
        <f>(G121+G92+G76+G155+G16+G57+G36+G77+G124+G25+G30+G103+G65)</f>
        <v>754</v>
      </c>
      <c r="L125" s="2">
        <f t="shared" si="4"/>
        <v>0.56213704994192804</v>
      </c>
      <c r="N125" s="2">
        <f t="shared" si="5"/>
        <v>0.53949169270364739</v>
      </c>
    </row>
    <row r="126" spans="1:14" x14ac:dyDescent="0.3">
      <c r="A126" t="s">
        <v>50</v>
      </c>
      <c r="B126">
        <v>8</v>
      </c>
      <c r="C126">
        <v>5</v>
      </c>
      <c r="D126" s="2">
        <v>0.61538461538461542</v>
      </c>
      <c r="F126">
        <f>(B154+B20+B42+B18+B99+B102+B7+B87+B120+B88+B27+B127+B15)-C126</f>
        <v>87</v>
      </c>
      <c r="G126">
        <f>(C154+C20+C42+C18+C99+C102+C7+C87+C120+C88+C27+C127+C15)-B126</f>
        <v>58</v>
      </c>
      <c r="H126" s="2">
        <f t="shared" si="3"/>
        <v>0.6</v>
      </c>
      <c r="J126">
        <f>(F154+F20+F42+F18+F99+F102+F7+F87+F120+F88+F27+F127+F15)</f>
        <v>968</v>
      </c>
      <c r="K126">
        <f>(G154+G20+G42+G18+G99+G102+G7+G87+G120+G88+G27+G127+G15)</f>
        <v>770</v>
      </c>
      <c r="L126" s="2">
        <f t="shared" si="4"/>
        <v>0.55696202531645567</v>
      </c>
      <c r="N126" s="2">
        <f t="shared" si="5"/>
        <v>0.58565400843881854</v>
      </c>
    </row>
    <row r="127" spans="1:14" x14ac:dyDescent="0.3">
      <c r="A127" t="s">
        <v>89</v>
      </c>
      <c r="B127">
        <v>6</v>
      </c>
      <c r="C127">
        <v>7</v>
      </c>
      <c r="D127" s="2">
        <v>0.46153846153846156</v>
      </c>
      <c r="F127">
        <f>(B75+B188+B43+B118+B120+B8+B27+B87+B20+B102+B88+B126+B3)-C127</f>
        <v>75</v>
      </c>
      <c r="G127">
        <f>(C75+C188+C43+C118+C120+C8+C27+C87+C20+C102+C88+C126+C3)-B127</f>
        <v>66</v>
      </c>
      <c r="H127" s="2">
        <f t="shared" si="3"/>
        <v>0.53191489361702127</v>
      </c>
      <c r="J127">
        <f>(F75+F188+F43+F118+F120+F8+F27+F87+F20+F102+F88+F126+F3)</f>
        <v>948</v>
      </c>
      <c r="K127">
        <f>(G75+G188+G43+G118+G120+G8+G27+G87+G20+G102+G88+G126+G3)</f>
        <v>758</v>
      </c>
      <c r="L127" s="2">
        <f t="shared" si="4"/>
        <v>0.55568581477139511</v>
      </c>
      <c r="N127" s="2">
        <f t="shared" si="5"/>
        <v>0.53983853400181259</v>
      </c>
    </row>
    <row r="128" spans="1:14" x14ac:dyDescent="0.3">
      <c r="A128" t="s">
        <v>116</v>
      </c>
      <c r="B128">
        <v>5</v>
      </c>
      <c r="C128">
        <v>7</v>
      </c>
      <c r="D128" s="2">
        <v>0.41666666666666669</v>
      </c>
      <c r="F128">
        <f>(B171+B70+B77+B48+B106+B47+B84+B14+B112+B49+B85+B108)-C128</f>
        <v>69</v>
      </c>
      <c r="G128">
        <f>(C171+C70+C77+C48+C106+C47+C84+C14+C112+C49+C85+C108)-B128</f>
        <v>60</v>
      </c>
      <c r="H128" s="2">
        <f t="shared" si="3"/>
        <v>0.53488372093023251</v>
      </c>
      <c r="J128">
        <f>(F171+F70+F77+F48+F106+F47+F84+F14+F112+F49+F85+F108)</f>
        <v>828</v>
      </c>
      <c r="K128">
        <f>(G171+G70+G77+G48+G106+G47+G84+G14+G112+G49+G85+G108)</f>
        <v>687</v>
      </c>
      <c r="L128" s="2">
        <f t="shared" si="4"/>
        <v>0.54653465346534658</v>
      </c>
      <c r="N128" s="2">
        <f t="shared" si="5"/>
        <v>0.5387673651086039</v>
      </c>
    </row>
    <row r="129" spans="1:14" x14ac:dyDescent="0.3">
      <c r="A129" t="s">
        <v>76</v>
      </c>
      <c r="B129">
        <v>9</v>
      </c>
      <c r="C129">
        <v>4</v>
      </c>
      <c r="D129" s="2">
        <v>0.69230769230769229</v>
      </c>
      <c r="F129">
        <f>(B145+B35+B57+B117+B86+B11+B23+B58+B34+B9+B101+B66+B130)-C129</f>
        <v>72</v>
      </c>
      <c r="G129">
        <f>(C145+C35+C57+C117+C86+C11+C23+C58+C34+C9+C101+C66+C130)+B129</f>
        <v>90</v>
      </c>
      <c r="H129" s="2">
        <f t="shared" si="3"/>
        <v>0.44444444444444442</v>
      </c>
      <c r="J129">
        <f>(F145+F35+F57+F117+F86+F11+F23+F58+F34+F9+F101+F66+F130)</f>
        <v>910</v>
      </c>
      <c r="K129">
        <f>(G145+G35+G57+G117+G86+G11+G23+G58+G34+G9+G101+G66+G130)</f>
        <v>805</v>
      </c>
      <c r="L129" s="2">
        <f t="shared" si="4"/>
        <v>0.53061224489795922</v>
      </c>
      <c r="N129" s="2">
        <f t="shared" si="5"/>
        <v>0.47316704459561604</v>
      </c>
    </row>
    <row r="130" spans="1:14" x14ac:dyDescent="0.3">
      <c r="A130" t="s">
        <v>88</v>
      </c>
      <c r="B130">
        <v>7</v>
      </c>
      <c r="C130">
        <v>6</v>
      </c>
      <c r="D130" s="2">
        <v>0.53846153846153844</v>
      </c>
      <c r="F130">
        <f>(B178+B65+B40+B103+B22+B113+B63+B32+B17+B13+B82+B79+B129)-C130</f>
        <v>70</v>
      </c>
      <c r="G130">
        <f>(C178+C65+C40+C103+C22+C113+C63+C32+C17+C13+C82+C79+C129)-B130</f>
        <v>71</v>
      </c>
      <c r="H130" s="2">
        <f t="shared" si="3"/>
        <v>0.49645390070921985</v>
      </c>
      <c r="J130">
        <f>(F178+F65+F40+F103+F22+F113+F63+F32+F17+F13+F82+F79+F129)</f>
        <v>862</v>
      </c>
      <c r="K130">
        <f>(G178+G65+G40+G103+G22+G113+G63+G32+G17+G13+G82+G79+G129)</f>
        <v>855</v>
      </c>
      <c r="L130" s="2">
        <f t="shared" si="4"/>
        <v>0.50203843913803148</v>
      </c>
      <c r="N130" s="2">
        <f t="shared" si="5"/>
        <v>0.49831541351882375</v>
      </c>
    </row>
    <row r="131" spans="1:14" x14ac:dyDescent="0.3">
      <c r="A131" t="s">
        <v>39</v>
      </c>
      <c r="B131">
        <v>10</v>
      </c>
      <c r="C131">
        <v>4</v>
      </c>
      <c r="D131" s="2">
        <v>0.7142857142857143</v>
      </c>
      <c r="F131">
        <f>(B98+B22+B64+B80+B50+B65+B44+B83+B46+B72+B91+B67+B87)-C131</f>
        <v>95</v>
      </c>
      <c r="G131">
        <f>(C98+C22+C64+C80+C50+C65+C44+C83+C46+C72+C91+C67+C87)-B131</f>
        <v>59</v>
      </c>
      <c r="H131" s="2">
        <f t="shared" ref="H131:H132" si="6">F131/(F131+G131)</f>
        <v>0.61688311688311692</v>
      </c>
      <c r="J131">
        <f>(F98+F22+F64+F80+F50+F65+F44+F83+F46+F72+F91+F67+F87)</f>
        <v>1042</v>
      </c>
      <c r="K131">
        <f>(G98+G22+G64+G80+G50+G65+G44+G83+G46+G72+G91+G67+G87)</f>
        <v>867</v>
      </c>
      <c r="L131" s="2">
        <f t="shared" ref="L131:L132" si="7">J131/(J131+K131)</f>
        <v>0.54583551597695124</v>
      </c>
      <c r="N131" s="2">
        <f t="shared" si="5"/>
        <v>0.5932005832477284</v>
      </c>
    </row>
    <row r="132" spans="1:14" x14ac:dyDescent="0.3">
      <c r="A132" t="s">
        <v>65</v>
      </c>
      <c r="B132">
        <v>8</v>
      </c>
      <c r="C132">
        <v>5</v>
      </c>
      <c r="D132" s="2">
        <v>0.61538461538461542</v>
      </c>
      <c r="F132">
        <f>(B70+B111+B165+B116+B119+B94+B74+B73+B15+B121+B28+B3+B40)-C132</f>
        <v>72</v>
      </c>
      <c r="G132">
        <f>(C70+C111+C165+C116+C119+C94+C74+C73+C15+C121+C28+C3+C40)-B132</f>
        <v>68</v>
      </c>
      <c r="H132" s="2">
        <f t="shared" si="6"/>
        <v>0.51428571428571423</v>
      </c>
      <c r="J132">
        <f>(F70+F111+F165+F116+F119+F94+F74+F73+F15+F121+F28+F3+F40)</f>
        <v>894</v>
      </c>
      <c r="K132">
        <f>(G70+G111+G165+G116+G119+G94+G74+G73+G15+G121+G28+G3+G40)</f>
        <v>773</v>
      </c>
      <c r="L132" s="2">
        <f t="shared" si="7"/>
        <v>0.53629274145170969</v>
      </c>
      <c r="N132" s="2">
        <f t="shared" si="5"/>
        <v>0.52162139000771279</v>
      </c>
    </row>
    <row r="134" spans="1:14" x14ac:dyDescent="0.3">
      <c r="A134" t="s">
        <v>173</v>
      </c>
      <c r="B134" t="s">
        <v>174</v>
      </c>
      <c r="C134" t="s">
        <v>175</v>
      </c>
    </row>
    <row r="135" spans="1:14" x14ac:dyDescent="0.3">
      <c r="A135" t="s">
        <v>176</v>
      </c>
      <c r="B135">
        <v>0</v>
      </c>
      <c r="C135">
        <v>2</v>
      </c>
      <c r="F135">
        <f>(B78+B69)-C135</f>
        <v>8</v>
      </c>
      <c r="G135">
        <f>(C78+C69)-B135</f>
        <v>15</v>
      </c>
      <c r="H135" s="2" t="s">
        <v>263</v>
      </c>
      <c r="I135" t="s">
        <v>264</v>
      </c>
    </row>
    <row r="136" spans="1:14" x14ac:dyDescent="0.3">
      <c r="A136" t="s">
        <v>177</v>
      </c>
      <c r="B136">
        <v>0</v>
      </c>
      <c r="C136">
        <v>2</v>
      </c>
      <c r="F136">
        <f>(B117+B36)-C136</f>
        <v>13</v>
      </c>
      <c r="G136">
        <f>(C117+C36)-B136</f>
        <v>12</v>
      </c>
      <c r="H136" s="2" t="s">
        <v>265</v>
      </c>
      <c r="I136" t="s">
        <v>90</v>
      </c>
    </row>
    <row r="137" spans="1:14" x14ac:dyDescent="0.3">
      <c r="A137" t="s">
        <v>178</v>
      </c>
      <c r="B137">
        <v>0</v>
      </c>
      <c r="C137">
        <v>1</v>
      </c>
      <c r="F137">
        <f>B22-C137</f>
        <v>7</v>
      </c>
      <c r="G137">
        <f>C22-B137</f>
        <v>6</v>
      </c>
      <c r="H137" s="2" t="s">
        <v>266</v>
      </c>
    </row>
    <row r="138" spans="1:14" x14ac:dyDescent="0.3">
      <c r="A138" t="s">
        <v>179</v>
      </c>
      <c r="B138">
        <v>0</v>
      </c>
      <c r="C138">
        <v>1</v>
      </c>
      <c r="F138">
        <f>B101-C138</f>
        <v>6</v>
      </c>
      <c r="G138">
        <f>C101-B138</f>
        <v>6</v>
      </c>
      <c r="H138" s="2" t="s">
        <v>267</v>
      </c>
    </row>
    <row r="139" spans="1:14" x14ac:dyDescent="0.3">
      <c r="A139" t="s">
        <v>180</v>
      </c>
      <c r="B139">
        <v>0</v>
      </c>
      <c r="C139">
        <v>1</v>
      </c>
      <c r="F139">
        <f>B108-C139</f>
        <v>4</v>
      </c>
      <c r="G139">
        <f>C108-B139</f>
        <v>7</v>
      </c>
      <c r="H139" s="2" t="s">
        <v>268</v>
      </c>
    </row>
    <row r="140" spans="1:14" x14ac:dyDescent="0.3">
      <c r="A140" t="s">
        <v>181</v>
      </c>
      <c r="B140">
        <v>0</v>
      </c>
      <c r="C140">
        <v>1</v>
      </c>
      <c r="F140">
        <f>B62-C140</f>
        <v>5</v>
      </c>
      <c r="G140">
        <f>C62-B140</f>
        <v>7</v>
      </c>
      <c r="H140" s="2" t="s">
        <v>83</v>
      </c>
    </row>
    <row r="141" spans="1:14" x14ac:dyDescent="0.3">
      <c r="A141" t="s">
        <v>182</v>
      </c>
      <c r="B141">
        <v>0</v>
      </c>
      <c r="C141">
        <v>1</v>
      </c>
      <c r="F141">
        <f>B104-C141</f>
        <v>7</v>
      </c>
      <c r="G141">
        <f>C104-B141</f>
        <v>5</v>
      </c>
      <c r="H141" s="2" t="s">
        <v>74</v>
      </c>
    </row>
    <row r="142" spans="1:14" x14ac:dyDescent="0.3">
      <c r="A142" t="s">
        <v>183</v>
      </c>
      <c r="B142">
        <v>0</v>
      </c>
      <c r="C142">
        <v>1</v>
      </c>
      <c r="F142">
        <f>B88-C142</f>
        <v>4</v>
      </c>
      <c r="G142">
        <f>C88-B142</f>
        <v>7</v>
      </c>
      <c r="H142" s="2" t="s">
        <v>331</v>
      </c>
    </row>
    <row r="143" spans="1:14" x14ac:dyDescent="0.3">
      <c r="A143" t="s">
        <v>184</v>
      </c>
      <c r="B143">
        <v>0</v>
      </c>
      <c r="C143">
        <v>1</v>
      </c>
      <c r="F143">
        <f>B20-C143</f>
        <v>7</v>
      </c>
      <c r="G143">
        <f>C20-B143</f>
        <v>5</v>
      </c>
      <c r="H143" s="2" t="s">
        <v>330</v>
      </c>
    </row>
    <row r="144" spans="1:14" x14ac:dyDescent="0.3">
      <c r="A144" t="s">
        <v>185</v>
      </c>
      <c r="B144">
        <v>0</v>
      </c>
      <c r="C144">
        <v>1</v>
      </c>
      <c r="F144">
        <f>B114-C144</f>
        <v>4</v>
      </c>
      <c r="G144">
        <f>C114-B144</f>
        <v>7</v>
      </c>
      <c r="H144" s="2" t="s">
        <v>120</v>
      </c>
    </row>
    <row r="145" spans="1:9" x14ac:dyDescent="0.3">
      <c r="A145" t="s">
        <v>186</v>
      </c>
      <c r="B145">
        <v>1</v>
      </c>
      <c r="C145">
        <v>1</v>
      </c>
      <c r="F145">
        <f>(B129+B42)-C145</f>
        <v>18</v>
      </c>
      <c r="G145">
        <f>(C129+C42)-B145</f>
        <v>8</v>
      </c>
      <c r="H145" s="2" t="s">
        <v>64</v>
      </c>
      <c r="I145" t="s">
        <v>329</v>
      </c>
    </row>
    <row r="146" spans="1:9" x14ac:dyDescent="0.3">
      <c r="A146" t="s">
        <v>187</v>
      </c>
      <c r="B146">
        <v>0</v>
      </c>
      <c r="C146">
        <v>1</v>
      </c>
      <c r="F146">
        <f>B32-C146</f>
        <v>5</v>
      </c>
      <c r="G146">
        <f>C32-B146</f>
        <v>7</v>
      </c>
      <c r="H146" s="2" t="s">
        <v>328</v>
      </c>
    </row>
    <row r="147" spans="1:9" x14ac:dyDescent="0.3">
      <c r="A147" t="s">
        <v>188</v>
      </c>
      <c r="B147">
        <v>0</v>
      </c>
      <c r="C147">
        <v>1</v>
      </c>
      <c r="F147">
        <f>B97-C147</f>
        <v>3</v>
      </c>
      <c r="G147">
        <f>C97-B147</f>
        <v>8</v>
      </c>
      <c r="H147" s="2" t="s">
        <v>327</v>
      </c>
    </row>
    <row r="148" spans="1:9" x14ac:dyDescent="0.3">
      <c r="A148" t="s">
        <v>189</v>
      </c>
      <c r="B148">
        <v>0</v>
      </c>
      <c r="C148">
        <v>1</v>
      </c>
      <c r="F148">
        <f>B105-C148</f>
        <v>7</v>
      </c>
      <c r="G148">
        <f>C105-B148</f>
        <v>5</v>
      </c>
      <c r="H148" s="2" t="s">
        <v>54</v>
      </c>
    </row>
    <row r="149" spans="1:9" x14ac:dyDescent="0.3">
      <c r="A149" t="s">
        <v>190</v>
      </c>
      <c r="B149">
        <v>0</v>
      </c>
      <c r="C149">
        <v>1</v>
      </c>
      <c r="F149">
        <f>B3-C149</f>
        <v>10</v>
      </c>
      <c r="G149">
        <f>C3-B149</f>
        <v>2</v>
      </c>
      <c r="H149" s="2" t="s">
        <v>40</v>
      </c>
    </row>
    <row r="150" spans="1:9" x14ac:dyDescent="0.3">
      <c r="A150" t="s">
        <v>191</v>
      </c>
      <c r="B150">
        <v>0</v>
      </c>
      <c r="C150">
        <v>1</v>
      </c>
      <c r="F150">
        <f>B90-C150</f>
        <v>7</v>
      </c>
      <c r="G150">
        <f>C90-B150</f>
        <v>5</v>
      </c>
      <c r="H150" s="2" t="s">
        <v>326</v>
      </c>
    </row>
    <row r="151" spans="1:9" x14ac:dyDescent="0.3">
      <c r="A151" t="s">
        <v>192</v>
      </c>
      <c r="B151">
        <v>0</v>
      </c>
      <c r="C151">
        <v>2</v>
      </c>
      <c r="F151">
        <f>(B6+B122)-C151</f>
        <v>14</v>
      </c>
      <c r="G151">
        <f>(C6+C122)-B151</f>
        <v>10</v>
      </c>
      <c r="H151" s="2" t="s">
        <v>324</v>
      </c>
      <c r="I151" t="s">
        <v>325</v>
      </c>
    </row>
    <row r="152" spans="1:9" x14ac:dyDescent="0.3">
      <c r="A152" t="s">
        <v>193</v>
      </c>
      <c r="B152">
        <v>0</v>
      </c>
      <c r="C152">
        <v>1</v>
      </c>
      <c r="F152">
        <f>B45-C152</f>
        <v>7</v>
      </c>
      <c r="G152">
        <f>C45-B152</f>
        <v>5</v>
      </c>
      <c r="H152" s="2" t="s">
        <v>72</v>
      </c>
    </row>
    <row r="153" spans="1:9" x14ac:dyDescent="0.3">
      <c r="A153" t="s">
        <v>194</v>
      </c>
      <c r="B153">
        <v>0</v>
      </c>
      <c r="C153">
        <v>1</v>
      </c>
      <c r="F153">
        <f>B57-C153</f>
        <v>7</v>
      </c>
      <c r="G153">
        <f>C57-B153</f>
        <v>5</v>
      </c>
      <c r="H153" s="2" t="s">
        <v>59</v>
      </c>
    </row>
    <row r="154" spans="1:9" x14ac:dyDescent="0.3">
      <c r="A154" t="s">
        <v>195</v>
      </c>
      <c r="B154">
        <v>0</v>
      </c>
      <c r="C154">
        <v>1</v>
      </c>
      <c r="F154">
        <f>B126-C154</f>
        <v>7</v>
      </c>
      <c r="G154">
        <f>C126-B154</f>
        <v>5</v>
      </c>
      <c r="H154" s="2" t="s">
        <v>323</v>
      </c>
    </row>
    <row r="155" spans="1:9" x14ac:dyDescent="0.3">
      <c r="A155" t="s">
        <v>196</v>
      </c>
      <c r="B155">
        <v>0</v>
      </c>
      <c r="C155">
        <v>1</v>
      </c>
      <c r="F155">
        <f>B125-C155</f>
        <v>7</v>
      </c>
      <c r="G155">
        <f>C125-B155</f>
        <v>5</v>
      </c>
      <c r="H155" s="2" t="s">
        <v>322</v>
      </c>
    </row>
    <row r="156" spans="1:9" x14ac:dyDescent="0.3">
      <c r="A156" t="s">
        <v>197</v>
      </c>
      <c r="B156">
        <v>0</v>
      </c>
      <c r="C156">
        <v>1</v>
      </c>
      <c r="F156">
        <f>B21-C156</f>
        <v>9</v>
      </c>
      <c r="G156">
        <f>C21-B156</f>
        <v>3</v>
      </c>
      <c r="H156" s="2" t="s">
        <v>321</v>
      </c>
    </row>
    <row r="157" spans="1:9" x14ac:dyDescent="0.3">
      <c r="A157" t="s">
        <v>198</v>
      </c>
      <c r="B157">
        <v>0</v>
      </c>
      <c r="C157">
        <v>1</v>
      </c>
      <c r="F157">
        <f>B13-C157</f>
        <v>4</v>
      </c>
      <c r="G157">
        <f>C13-B157</f>
        <v>7</v>
      </c>
      <c r="H157" s="2" t="s">
        <v>320</v>
      </c>
    </row>
    <row r="158" spans="1:9" x14ac:dyDescent="0.3">
      <c r="A158" t="s">
        <v>199</v>
      </c>
      <c r="B158">
        <v>0</v>
      </c>
      <c r="C158">
        <v>2</v>
      </c>
      <c r="F158">
        <f>(B40+B124)-C158</f>
        <v>13</v>
      </c>
      <c r="G158">
        <f>(C40+C124)-B158</f>
        <v>11</v>
      </c>
      <c r="H158" s="2" t="s">
        <v>319</v>
      </c>
      <c r="I158" t="s">
        <v>291</v>
      </c>
    </row>
    <row r="159" spans="1:9" x14ac:dyDescent="0.3">
      <c r="A159" t="s">
        <v>200</v>
      </c>
      <c r="B159">
        <v>0</v>
      </c>
      <c r="C159">
        <v>2</v>
      </c>
      <c r="F159">
        <f>(B23+B31)-C159</f>
        <v>9</v>
      </c>
      <c r="G159">
        <f>(C23+C31)-B159</f>
        <v>14</v>
      </c>
      <c r="H159" s="2" t="s">
        <v>97</v>
      </c>
      <c r="I159" t="s">
        <v>269</v>
      </c>
    </row>
    <row r="160" spans="1:9" x14ac:dyDescent="0.3">
      <c r="A160" t="s">
        <v>201</v>
      </c>
      <c r="B160">
        <v>0</v>
      </c>
      <c r="C160">
        <v>2</v>
      </c>
      <c r="F160">
        <f>(B54+B56)-C160</f>
        <v>13</v>
      </c>
      <c r="G160">
        <f>(C54+C56)-B160</f>
        <v>10</v>
      </c>
      <c r="H160" s="2" t="s">
        <v>317</v>
      </c>
      <c r="I160" t="s">
        <v>318</v>
      </c>
    </row>
    <row r="161" spans="1:9" x14ac:dyDescent="0.3">
      <c r="A161" t="s">
        <v>202</v>
      </c>
      <c r="B161">
        <v>0</v>
      </c>
      <c r="C161">
        <v>1</v>
      </c>
      <c r="F161">
        <f>B52-C161</f>
        <v>7</v>
      </c>
      <c r="G161">
        <f>C52-B161</f>
        <v>5</v>
      </c>
      <c r="H161" s="2" t="s">
        <v>92</v>
      </c>
    </row>
    <row r="162" spans="1:9" x14ac:dyDescent="0.3">
      <c r="A162" t="s">
        <v>203</v>
      </c>
      <c r="B162">
        <v>0</v>
      </c>
      <c r="C162">
        <v>2</v>
      </c>
      <c r="F162">
        <f>(B71+B103)-C162</f>
        <v>14</v>
      </c>
      <c r="G162">
        <f>(C71+C103)-B162</f>
        <v>9</v>
      </c>
      <c r="H162" s="2" t="s">
        <v>36</v>
      </c>
      <c r="I162" t="s">
        <v>108</v>
      </c>
    </row>
    <row r="163" spans="1:9" x14ac:dyDescent="0.3">
      <c r="A163" t="s">
        <v>204</v>
      </c>
      <c r="B163">
        <v>0</v>
      </c>
      <c r="C163">
        <v>1</v>
      </c>
      <c r="F163">
        <f>B59-C163</f>
        <v>2</v>
      </c>
      <c r="G163">
        <f>C59-B163</f>
        <v>9</v>
      </c>
      <c r="H163" s="2" t="s">
        <v>128</v>
      </c>
    </row>
    <row r="164" spans="1:9" x14ac:dyDescent="0.3">
      <c r="A164" t="s">
        <v>205</v>
      </c>
      <c r="B164">
        <v>0</v>
      </c>
      <c r="C164">
        <v>1</v>
      </c>
      <c r="F164">
        <f>B109-C164</f>
        <v>0</v>
      </c>
      <c r="G164">
        <f>C109-B164</f>
        <v>11</v>
      </c>
      <c r="H164" s="2" t="s">
        <v>316</v>
      </c>
    </row>
    <row r="165" spans="1:9" x14ac:dyDescent="0.3">
      <c r="A165" t="s">
        <v>206</v>
      </c>
      <c r="B165">
        <v>0</v>
      </c>
      <c r="C165">
        <v>2</v>
      </c>
      <c r="F165">
        <f>(B89+B132)-C165</f>
        <v>17</v>
      </c>
      <c r="G165">
        <f>(C89+C132)-B165</f>
        <v>7</v>
      </c>
      <c r="H165" s="2" t="s">
        <v>315</v>
      </c>
      <c r="I165" t="s">
        <v>65</v>
      </c>
    </row>
    <row r="166" spans="1:9" x14ac:dyDescent="0.3">
      <c r="A166" t="s">
        <v>207</v>
      </c>
      <c r="B166">
        <v>0</v>
      </c>
      <c r="C166">
        <v>2</v>
      </c>
      <c r="F166">
        <f>(B120+B18)-C166</f>
        <v>16</v>
      </c>
      <c r="G166">
        <f>(C120+C18)-B166</f>
        <v>9</v>
      </c>
      <c r="H166" s="2" t="s">
        <v>314</v>
      </c>
      <c r="I166" t="s">
        <v>37</v>
      </c>
    </row>
    <row r="167" spans="1:9" x14ac:dyDescent="0.3">
      <c r="A167" t="s">
        <v>208</v>
      </c>
      <c r="B167">
        <v>0</v>
      </c>
      <c r="C167">
        <v>1</v>
      </c>
      <c r="F167">
        <f>B79-C167</f>
        <v>4</v>
      </c>
      <c r="G167">
        <f>C79-B167</f>
        <v>7</v>
      </c>
      <c r="H167" s="2" t="s">
        <v>313</v>
      </c>
    </row>
    <row r="168" spans="1:9" x14ac:dyDescent="0.3">
      <c r="A168" t="s">
        <v>209</v>
      </c>
      <c r="B168">
        <v>0</v>
      </c>
      <c r="C168">
        <v>2</v>
      </c>
      <c r="F168">
        <f>(B110+B75)-C168</f>
        <v>4</v>
      </c>
      <c r="G168">
        <f>(C110+C75)-B168</f>
        <v>18</v>
      </c>
      <c r="H168" s="2" t="s">
        <v>311</v>
      </c>
      <c r="I168" t="s">
        <v>312</v>
      </c>
    </row>
    <row r="169" spans="1:9" x14ac:dyDescent="0.3">
      <c r="A169" t="s">
        <v>210</v>
      </c>
      <c r="B169">
        <v>0</v>
      </c>
      <c r="C169">
        <v>1</v>
      </c>
      <c r="F169">
        <f>B48-C169</f>
        <v>2</v>
      </c>
      <c r="G169">
        <f>C48-B169</f>
        <v>9</v>
      </c>
      <c r="H169" s="2" t="s">
        <v>135</v>
      </c>
    </row>
    <row r="170" spans="1:9" x14ac:dyDescent="0.3">
      <c r="A170" t="s">
        <v>211</v>
      </c>
      <c r="B170">
        <v>0</v>
      </c>
      <c r="C170">
        <v>1</v>
      </c>
      <c r="F170">
        <f>B96-C170</f>
        <v>1</v>
      </c>
      <c r="G170">
        <f>C96-B170</f>
        <v>10</v>
      </c>
      <c r="H170" s="2" t="s">
        <v>310</v>
      </c>
    </row>
    <row r="171" spans="1:9" x14ac:dyDescent="0.3">
      <c r="A171" t="s">
        <v>212</v>
      </c>
      <c r="B171">
        <v>0</v>
      </c>
      <c r="C171">
        <v>1</v>
      </c>
      <c r="F171">
        <f>B128-C171</f>
        <v>4</v>
      </c>
      <c r="G171">
        <f>C128-B171</f>
        <v>7</v>
      </c>
      <c r="H171" s="2" t="s">
        <v>309</v>
      </c>
    </row>
    <row r="172" spans="1:9" x14ac:dyDescent="0.3">
      <c r="A172" t="s">
        <v>213</v>
      </c>
      <c r="B172">
        <v>0</v>
      </c>
      <c r="C172">
        <v>1</v>
      </c>
      <c r="F172">
        <f>B50-C172</f>
        <v>6</v>
      </c>
      <c r="G172">
        <f>C50-B172</f>
        <v>6</v>
      </c>
      <c r="H172" s="2" t="s">
        <v>308</v>
      </c>
    </row>
    <row r="173" spans="1:9" x14ac:dyDescent="0.3">
      <c r="A173" t="s">
        <v>214</v>
      </c>
      <c r="B173">
        <v>0</v>
      </c>
      <c r="C173">
        <v>1</v>
      </c>
      <c r="F173">
        <f>B107-C173</f>
        <v>7</v>
      </c>
      <c r="G173">
        <f>C107-B173</f>
        <v>5</v>
      </c>
      <c r="H173" s="2" t="s">
        <v>307</v>
      </c>
    </row>
    <row r="174" spans="1:9" x14ac:dyDescent="0.3">
      <c r="A174" t="s">
        <v>215</v>
      </c>
      <c r="B174">
        <v>0</v>
      </c>
      <c r="C174">
        <v>2</v>
      </c>
      <c r="F174">
        <f>(B39+B52)-C174</f>
        <v>13</v>
      </c>
      <c r="G174">
        <f>(C39+C52)-B174</f>
        <v>11</v>
      </c>
      <c r="H174" s="2" t="s">
        <v>306</v>
      </c>
      <c r="I174" t="s">
        <v>92</v>
      </c>
    </row>
    <row r="175" spans="1:9" x14ac:dyDescent="0.3">
      <c r="A175" t="s">
        <v>216</v>
      </c>
      <c r="B175">
        <v>0</v>
      </c>
      <c r="C175">
        <v>1</v>
      </c>
      <c r="F175">
        <f>B85-C175</f>
        <v>7</v>
      </c>
      <c r="G175">
        <f>C85-B175</f>
        <v>5</v>
      </c>
      <c r="H175" s="2" t="s">
        <v>305</v>
      </c>
    </row>
    <row r="176" spans="1:9" x14ac:dyDescent="0.3">
      <c r="A176" t="s">
        <v>217</v>
      </c>
      <c r="B176">
        <v>0</v>
      </c>
      <c r="C176">
        <v>1</v>
      </c>
      <c r="F176">
        <f>B76-C176</f>
        <v>6</v>
      </c>
      <c r="G176">
        <f>C76-B176</f>
        <v>6</v>
      </c>
      <c r="H176" s="2" t="s">
        <v>304</v>
      </c>
    </row>
    <row r="177" spans="1:9" x14ac:dyDescent="0.3">
      <c r="A177" t="s">
        <v>218</v>
      </c>
      <c r="B177">
        <v>0</v>
      </c>
      <c r="C177">
        <v>1</v>
      </c>
      <c r="F177">
        <f>B115-C177</f>
        <v>6</v>
      </c>
      <c r="G177">
        <f>C115-B177</f>
        <v>6</v>
      </c>
      <c r="H177" s="2" t="s">
        <v>68</v>
      </c>
    </row>
    <row r="178" spans="1:9" x14ac:dyDescent="0.3">
      <c r="A178" t="s">
        <v>219</v>
      </c>
      <c r="B178">
        <v>0</v>
      </c>
      <c r="C178">
        <v>1</v>
      </c>
      <c r="F178">
        <f>B130-C178</f>
        <v>6</v>
      </c>
      <c r="G178">
        <f>C130-B178</f>
        <v>6</v>
      </c>
      <c r="H178" s="2" t="s">
        <v>303</v>
      </c>
    </row>
    <row r="179" spans="1:9" x14ac:dyDescent="0.3">
      <c r="A179" t="s">
        <v>220</v>
      </c>
      <c r="B179">
        <v>0</v>
      </c>
      <c r="C179">
        <v>1</v>
      </c>
      <c r="F179">
        <f>B87-C179</f>
        <v>11</v>
      </c>
      <c r="G179">
        <f>C87-B179</f>
        <v>2</v>
      </c>
      <c r="H179" s="2" t="s">
        <v>29</v>
      </c>
    </row>
    <row r="180" spans="1:9" x14ac:dyDescent="0.3">
      <c r="A180" t="s">
        <v>221</v>
      </c>
      <c r="B180">
        <v>0</v>
      </c>
      <c r="C180">
        <v>1</v>
      </c>
      <c r="F180">
        <f>B112-C180</f>
        <v>3</v>
      </c>
      <c r="G180">
        <f>C112-B180</f>
        <v>8</v>
      </c>
      <c r="H180" s="2" t="s">
        <v>302</v>
      </c>
    </row>
    <row r="181" spans="1:9" x14ac:dyDescent="0.3">
      <c r="A181" t="s">
        <v>222</v>
      </c>
      <c r="B181">
        <v>0</v>
      </c>
      <c r="C181">
        <v>2</v>
      </c>
      <c r="F181">
        <f>(B17+B11)-C181</f>
        <v>6</v>
      </c>
      <c r="G181">
        <f>(C17+C11)-B181</f>
        <v>17</v>
      </c>
      <c r="H181" s="2" t="s">
        <v>107</v>
      </c>
      <c r="I181" t="s">
        <v>301</v>
      </c>
    </row>
    <row r="182" spans="1:9" x14ac:dyDescent="0.3">
      <c r="A182" t="s">
        <v>223</v>
      </c>
      <c r="B182">
        <v>0</v>
      </c>
      <c r="C182">
        <v>2</v>
      </c>
      <c r="F182">
        <f>(B38+B113)-C182</f>
        <v>16</v>
      </c>
      <c r="G182">
        <f>(C38+C113)-B182</f>
        <v>8</v>
      </c>
      <c r="H182" s="2" t="s">
        <v>1</v>
      </c>
      <c r="I182" t="s">
        <v>111</v>
      </c>
    </row>
    <row r="183" spans="1:9" x14ac:dyDescent="0.3">
      <c r="A183" t="s">
        <v>224</v>
      </c>
      <c r="B183">
        <v>0</v>
      </c>
      <c r="C183">
        <v>1</v>
      </c>
      <c r="F183">
        <f>B35-C183</f>
        <v>5</v>
      </c>
      <c r="G183">
        <f>C35-B183</f>
        <v>7</v>
      </c>
      <c r="H183" s="2" t="s">
        <v>300</v>
      </c>
    </row>
    <row r="184" spans="1:9" x14ac:dyDescent="0.3">
      <c r="A184" t="s">
        <v>225</v>
      </c>
      <c r="B184">
        <v>0</v>
      </c>
      <c r="C184">
        <v>2</v>
      </c>
      <c r="F184">
        <f>(B49+B111)-C184</f>
        <v>9</v>
      </c>
      <c r="G184">
        <f>(C49+C111)-B184</f>
        <v>14</v>
      </c>
      <c r="H184" s="2" t="s">
        <v>298</v>
      </c>
      <c r="I184" t="s">
        <v>299</v>
      </c>
    </row>
    <row r="185" spans="1:9" x14ac:dyDescent="0.3">
      <c r="A185" t="s">
        <v>226</v>
      </c>
      <c r="B185">
        <v>0</v>
      </c>
      <c r="C185">
        <v>2</v>
      </c>
      <c r="F185">
        <f>(B86+B26)-C185</f>
        <v>4</v>
      </c>
      <c r="G185">
        <f>(C86+C26)-B185</f>
        <v>18</v>
      </c>
      <c r="H185" s="2" t="s">
        <v>296</v>
      </c>
      <c r="I185" t="s">
        <v>297</v>
      </c>
    </row>
    <row r="186" spans="1:9" x14ac:dyDescent="0.3">
      <c r="A186" t="s">
        <v>227</v>
      </c>
      <c r="B186">
        <v>0</v>
      </c>
      <c r="C186">
        <v>1</v>
      </c>
      <c r="F186">
        <f>B30-C186</f>
        <v>4</v>
      </c>
      <c r="G186">
        <f>C30-B186</f>
        <v>7</v>
      </c>
      <c r="H186" s="2" t="s">
        <v>100</v>
      </c>
    </row>
    <row r="187" spans="1:9" x14ac:dyDescent="0.3">
      <c r="A187" t="s">
        <v>228</v>
      </c>
      <c r="B187">
        <v>0</v>
      </c>
      <c r="C187">
        <v>1</v>
      </c>
      <c r="F187">
        <f>B7-C187</f>
        <v>3</v>
      </c>
      <c r="G187">
        <f>C7-B187</f>
        <v>8</v>
      </c>
      <c r="H187" s="2" t="s">
        <v>123</v>
      </c>
    </row>
    <row r="188" spans="1:9" x14ac:dyDescent="0.3">
      <c r="A188" t="s">
        <v>229</v>
      </c>
      <c r="B188">
        <v>0</v>
      </c>
      <c r="C188">
        <v>2</v>
      </c>
      <c r="F188">
        <f>(B95+B127)-C188</f>
        <v>9</v>
      </c>
      <c r="G188">
        <f>(C95+C127)-B188</f>
        <v>14</v>
      </c>
      <c r="H188" s="2" t="s">
        <v>294</v>
      </c>
      <c r="I188" t="s">
        <v>295</v>
      </c>
    </row>
    <row r="189" spans="1:9" x14ac:dyDescent="0.3">
      <c r="A189" t="s">
        <v>230</v>
      </c>
      <c r="B189">
        <v>0</v>
      </c>
      <c r="C189">
        <v>1</v>
      </c>
      <c r="F189">
        <f>B47-C189</f>
        <v>6</v>
      </c>
      <c r="G189">
        <f>C47-B189</f>
        <v>6</v>
      </c>
      <c r="H189" s="2" t="s">
        <v>293</v>
      </c>
    </row>
    <row r="190" spans="1:9" x14ac:dyDescent="0.3">
      <c r="A190" t="s">
        <v>231</v>
      </c>
      <c r="B190">
        <v>0</v>
      </c>
      <c r="C190">
        <v>1</v>
      </c>
      <c r="F190">
        <f>B55-C190</f>
        <v>14</v>
      </c>
      <c r="G190">
        <f>C55-B190</f>
        <v>0</v>
      </c>
      <c r="H190" s="2" t="s">
        <v>27</v>
      </c>
    </row>
    <row r="191" spans="1:9" x14ac:dyDescent="0.3">
      <c r="A191" t="s">
        <v>232</v>
      </c>
      <c r="B191">
        <v>0</v>
      </c>
      <c r="C191">
        <v>2</v>
      </c>
      <c r="F191">
        <f>(B9+B15)-C191</f>
        <v>12</v>
      </c>
      <c r="G191">
        <f>(C9+C15)-B191</f>
        <v>12</v>
      </c>
      <c r="H191" s="2" t="s">
        <v>139</v>
      </c>
      <c r="I191" t="s">
        <v>292</v>
      </c>
    </row>
    <row r="192" spans="1:9" x14ac:dyDescent="0.3">
      <c r="A192" t="s">
        <v>233</v>
      </c>
      <c r="B192">
        <v>0</v>
      </c>
      <c r="C192">
        <v>1</v>
      </c>
      <c r="F192">
        <f>B43-C192</f>
        <v>3</v>
      </c>
      <c r="G192">
        <f>C43-B192</f>
        <v>8</v>
      </c>
      <c r="H192" s="2" t="s">
        <v>101</v>
      </c>
    </row>
    <row r="193" spans="1:9" x14ac:dyDescent="0.3">
      <c r="A193" t="s">
        <v>234</v>
      </c>
      <c r="B193">
        <v>0</v>
      </c>
      <c r="C193">
        <v>2</v>
      </c>
      <c r="F193">
        <f>(B82+B124)-C193</f>
        <v>13</v>
      </c>
      <c r="G193">
        <f>(C82+C124)-B193</f>
        <v>11</v>
      </c>
      <c r="H193" s="2" t="s">
        <v>86</v>
      </c>
      <c r="I193" t="s">
        <v>291</v>
      </c>
    </row>
    <row r="194" spans="1:9" x14ac:dyDescent="0.3">
      <c r="A194" t="s">
        <v>235</v>
      </c>
      <c r="B194">
        <v>0</v>
      </c>
      <c r="C194">
        <v>1</v>
      </c>
      <c r="F194">
        <f>B16-C194</f>
        <v>5</v>
      </c>
      <c r="G194">
        <f>C16-B194</f>
        <v>7</v>
      </c>
      <c r="H194" s="2" t="s">
        <v>290</v>
      </c>
    </row>
    <row r="195" spans="1:9" x14ac:dyDescent="0.3">
      <c r="A195" t="s">
        <v>236</v>
      </c>
      <c r="B195">
        <v>0</v>
      </c>
      <c r="C195">
        <v>1</v>
      </c>
      <c r="F195">
        <f>B19-C195</f>
        <v>7</v>
      </c>
      <c r="G195">
        <f>C19-B195</f>
        <v>5</v>
      </c>
      <c r="H195" s="2" t="s">
        <v>58</v>
      </c>
    </row>
    <row r="196" spans="1:9" x14ac:dyDescent="0.3">
      <c r="A196" t="s">
        <v>237</v>
      </c>
      <c r="B196">
        <v>0</v>
      </c>
      <c r="C196">
        <v>2</v>
      </c>
      <c r="F196">
        <f>(B8+B37)-C196</f>
        <v>10</v>
      </c>
      <c r="G196">
        <f>(C8+C37)-B196</f>
        <v>13</v>
      </c>
      <c r="H196" s="2" t="s">
        <v>288</v>
      </c>
      <c r="I196" t="s">
        <v>289</v>
      </c>
    </row>
    <row r="197" spans="1:9" x14ac:dyDescent="0.3">
      <c r="A197" t="s">
        <v>238</v>
      </c>
      <c r="B197">
        <v>0</v>
      </c>
      <c r="C197">
        <v>1</v>
      </c>
      <c r="F197">
        <f>B74-C197</f>
        <v>1</v>
      </c>
      <c r="G197">
        <f>C74-B197</f>
        <v>10</v>
      </c>
      <c r="H197" s="2" t="s">
        <v>287</v>
      </c>
    </row>
    <row r="198" spans="1:9" x14ac:dyDescent="0.3">
      <c r="A198" t="s">
        <v>239</v>
      </c>
      <c r="B198">
        <v>0</v>
      </c>
      <c r="C198">
        <v>1</v>
      </c>
      <c r="F198">
        <f>B12-C198</f>
        <v>8</v>
      </c>
      <c r="G198">
        <f>C12-B198</f>
        <v>4</v>
      </c>
      <c r="H198" s="2" t="s">
        <v>32</v>
      </c>
    </row>
    <row r="199" spans="1:9" x14ac:dyDescent="0.3">
      <c r="A199" t="s">
        <v>240</v>
      </c>
      <c r="B199">
        <v>0</v>
      </c>
      <c r="C199">
        <v>1</v>
      </c>
      <c r="F199">
        <f>B98-C199</f>
        <v>3</v>
      </c>
      <c r="G199">
        <f>C98-B199</f>
        <v>8</v>
      </c>
      <c r="H199" s="2" t="s">
        <v>286</v>
      </c>
    </row>
    <row r="200" spans="1:9" x14ac:dyDescent="0.3">
      <c r="A200" t="s">
        <v>241</v>
      </c>
      <c r="B200">
        <v>0</v>
      </c>
      <c r="C200">
        <v>1</v>
      </c>
      <c r="F200">
        <f>B84-C200</f>
        <v>11</v>
      </c>
      <c r="G200">
        <f>C84-B200</f>
        <v>2</v>
      </c>
      <c r="H200" s="2" t="s">
        <v>35</v>
      </c>
    </row>
    <row r="201" spans="1:9" x14ac:dyDescent="0.3">
      <c r="A201" t="s">
        <v>242</v>
      </c>
      <c r="B201">
        <v>0</v>
      </c>
      <c r="C201">
        <v>1</v>
      </c>
      <c r="F201">
        <f>B67-C201</f>
        <v>10</v>
      </c>
      <c r="G201">
        <f>C67-B201</f>
        <v>2</v>
      </c>
      <c r="H201" s="2" t="s">
        <v>285</v>
      </c>
    </row>
    <row r="202" spans="1:9" x14ac:dyDescent="0.3">
      <c r="A202" t="s">
        <v>243</v>
      </c>
      <c r="B202">
        <v>0</v>
      </c>
      <c r="C202">
        <v>1</v>
      </c>
      <c r="F202">
        <f>B70-C202</f>
        <v>5</v>
      </c>
      <c r="G202">
        <f>C70-B202</f>
        <v>6</v>
      </c>
      <c r="H202" s="2" t="s">
        <v>284</v>
      </c>
    </row>
    <row r="203" spans="1:9" x14ac:dyDescent="0.3">
      <c r="A203" t="s">
        <v>244</v>
      </c>
      <c r="B203">
        <v>0</v>
      </c>
      <c r="C203">
        <v>1</v>
      </c>
      <c r="F203">
        <f>B68-C203</f>
        <v>3</v>
      </c>
      <c r="G203">
        <f>C68-B203</f>
        <v>8</v>
      </c>
      <c r="H203" s="2" t="s">
        <v>283</v>
      </c>
    </row>
    <row r="204" spans="1:9" x14ac:dyDescent="0.3">
      <c r="A204" t="s">
        <v>245</v>
      </c>
      <c r="B204">
        <v>0</v>
      </c>
      <c r="C204">
        <v>1</v>
      </c>
      <c r="F204">
        <f>B61-C204</f>
        <v>11</v>
      </c>
      <c r="G204">
        <f>C61-B204</f>
        <v>2</v>
      </c>
      <c r="H204" s="2" t="s">
        <v>34</v>
      </c>
    </row>
    <row r="205" spans="1:9" x14ac:dyDescent="0.3">
      <c r="A205" t="s">
        <v>246</v>
      </c>
      <c r="B205">
        <v>1</v>
      </c>
      <c r="C205">
        <v>1</v>
      </c>
      <c r="F205">
        <f>(B60+B10)-C205</f>
        <v>8</v>
      </c>
      <c r="G205">
        <f>(C60+C10)-B205</f>
        <v>15</v>
      </c>
      <c r="H205" s="2" t="s">
        <v>281</v>
      </c>
      <c r="I205" t="s">
        <v>282</v>
      </c>
    </row>
    <row r="206" spans="1:9" x14ac:dyDescent="0.3">
      <c r="A206" t="s">
        <v>247</v>
      </c>
      <c r="B206">
        <v>0</v>
      </c>
      <c r="C206">
        <v>1</v>
      </c>
      <c r="F206">
        <f>B119-C206</f>
        <v>3</v>
      </c>
      <c r="G206">
        <f>C119-B206</f>
        <v>8</v>
      </c>
      <c r="H206" s="2" t="s">
        <v>132</v>
      </c>
    </row>
    <row r="207" spans="1:9" x14ac:dyDescent="0.3">
      <c r="A207" t="s">
        <v>248</v>
      </c>
      <c r="B207">
        <v>0</v>
      </c>
      <c r="C207">
        <v>1</v>
      </c>
      <c r="F207">
        <f>B14-C207</f>
        <v>10</v>
      </c>
      <c r="G207">
        <f>C14-B207</f>
        <v>3</v>
      </c>
      <c r="H207" s="2" t="s">
        <v>46</v>
      </c>
    </row>
    <row r="208" spans="1:9" x14ac:dyDescent="0.3">
      <c r="A208" t="s">
        <v>249</v>
      </c>
      <c r="B208">
        <v>0</v>
      </c>
      <c r="C208">
        <v>1</v>
      </c>
      <c r="F208">
        <f>B121-C208</f>
        <v>6</v>
      </c>
      <c r="G208">
        <f>C121-B208</f>
        <v>6</v>
      </c>
      <c r="H208" s="2" t="s">
        <v>280</v>
      </c>
    </row>
    <row r="209" spans="1:9" x14ac:dyDescent="0.3">
      <c r="A209" t="s">
        <v>250</v>
      </c>
      <c r="B209">
        <v>0</v>
      </c>
      <c r="C209">
        <v>2</v>
      </c>
      <c r="F209">
        <f>(B33+B51)-C209</f>
        <v>17</v>
      </c>
      <c r="G209">
        <f>(C33+C51)-B209</f>
        <v>7</v>
      </c>
      <c r="H209" s="2" t="s">
        <v>25</v>
      </c>
      <c r="I209" t="s">
        <v>279</v>
      </c>
    </row>
    <row r="210" spans="1:9" x14ac:dyDescent="0.3">
      <c r="A210" t="s">
        <v>251</v>
      </c>
      <c r="B210">
        <v>0</v>
      </c>
      <c r="C210">
        <v>1</v>
      </c>
      <c r="F210">
        <f>B66-C210</f>
        <v>3</v>
      </c>
      <c r="G210">
        <f>C66-B210</f>
        <v>8</v>
      </c>
      <c r="H210" s="2" t="s">
        <v>278</v>
      </c>
    </row>
    <row r="211" spans="1:9" x14ac:dyDescent="0.3">
      <c r="A211" t="s">
        <v>252</v>
      </c>
      <c r="B211">
        <v>0</v>
      </c>
      <c r="C211">
        <v>1</v>
      </c>
      <c r="F211">
        <f>B63-C211</f>
        <v>7</v>
      </c>
      <c r="G211">
        <f>C63-B211</f>
        <v>6</v>
      </c>
      <c r="H211" s="2" t="s">
        <v>277</v>
      </c>
    </row>
    <row r="212" spans="1:9" x14ac:dyDescent="0.3">
      <c r="A212" t="s">
        <v>253</v>
      </c>
      <c r="B212">
        <v>0</v>
      </c>
      <c r="C212">
        <v>1</v>
      </c>
      <c r="F212">
        <f>B53-C212</f>
        <v>10</v>
      </c>
      <c r="G212">
        <f>C53-B212</f>
        <v>3</v>
      </c>
      <c r="H212" s="2" t="s">
        <v>276</v>
      </c>
    </row>
    <row r="213" spans="1:9" x14ac:dyDescent="0.3">
      <c r="A213" t="s">
        <v>254</v>
      </c>
      <c r="B213">
        <v>1</v>
      </c>
      <c r="C213">
        <v>0</v>
      </c>
      <c r="F213">
        <f>B41-C213</f>
        <v>3</v>
      </c>
      <c r="G213">
        <f>C41-B213</f>
        <v>8</v>
      </c>
      <c r="H213" s="2" t="s">
        <v>275</v>
      </c>
    </row>
    <row r="214" spans="1:9" x14ac:dyDescent="0.3">
      <c r="A214" t="s">
        <v>255</v>
      </c>
      <c r="B214">
        <v>0</v>
      </c>
      <c r="C214">
        <v>1</v>
      </c>
      <c r="F214">
        <f>B33-C214</f>
        <v>10</v>
      </c>
      <c r="G214">
        <f>C33-B214</f>
        <v>2</v>
      </c>
      <c r="H214" s="2" t="s">
        <v>25</v>
      </c>
    </row>
    <row r="215" spans="1:9" x14ac:dyDescent="0.3">
      <c r="A215" t="s">
        <v>256</v>
      </c>
      <c r="B215">
        <v>0</v>
      </c>
      <c r="C215">
        <v>2</v>
      </c>
      <c r="F215">
        <f>(B58+B11)-C215</f>
        <v>11</v>
      </c>
      <c r="G215">
        <f>(C58+C11)-B215</f>
        <v>13</v>
      </c>
      <c r="H215" s="2" t="s">
        <v>107</v>
      </c>
      <c r="I215" t="s">
        <v>63</v>
      </c>
    </row>
    <row r="216" spans="1:9" x14ac:dyDescent="0.3">
      <c r="A216" t="s">
        <v>257</v>
      </c>
      <c r="B216">
        <v>0</v>
      </c>
      <c r="C216">
        <v>2</v>
      </c>
      <c r="F216">
        <f>(B29+B34)-C216</f>
        <v>11</v>
      </c>
      <c r="G216">
        <f>(C29+C34)-B216</f>
        <v>13</v>
      </c>
      <c r="H216" s="2" t="s">
        <v>273</v>
      </c>
      <c r="I216" t="s">
        <v>274</v>
      </c>
    </row>
    <row r="217" spans="1:9" x14ac:dyDescent="0.3">
      <c r="A217" t="s">
        <v>258</v>
      </c>
      <c r="B217">
        <v>0</v>
      </c>
      <c r="C217">
        <v>2</v>
      </c>
      <c r="F217">
        <f>(B94+B73)-C217</f>
        <v>15</v>
      </c>
      <c r="G217">
        <f>(C94+C73)-B217</f>
        <v>9</v>
      </c>
      <c r="H217" s="2" t="s">
        <v>113</v>
      </c>
      <c r="I217" t="s">
        <v>272</v>
      </c>
    </row>
    <row r="218" spans="1:9" x14ac:dyDescent="0.3">
      <c r="A218" t="s">
        <v>259</v>
      </c>
      <c r="B218">
        <v>0</v>
      </c>
      <c r="C218">
        <v>2</v>
      </c>
      <c r="F218">
        <f>(B77+B5)-C218</f>
        <v>13</v>
      </c>
      <c r="G218">
        <f>(C77+C5)-B218</f>
        <v>10</v>
      </c>
      <c r="H218" s="2" t="s">
        <v>30</v>
      </c>
      <c r="I218" t="s">
        <v>271</v>
      </c>
    </row>
    <row r="219" spans="1:9" x14ac:dyDescent="0.3">
      <c r="A219" t="s">
        <v>260</v>
      </c>
      <c r="B219">
        <v>0</v>
      </c>
      <c r="C219">
        <v>1</v>
      </c>
      <c r="F219">
        <f>B28-C219</f>
        <v>3</v>
      </c>
      <c r="G219">
        <f>C28-B219</f>
        <v>8</v>
      </c>
      <c r="H219" s="2" t="s">
        <v>270</v>
      </c>
    </row>
    <row r="220" spans="1:9" x14ac:dyDescent="0.3">
      <c r="A220" t="s">
        <v>261</v>
      </c>
      <c r="B220">
        <v>0</v>
      </c>
      <c r="C220">
        <v>2</v>
      </c>
      <c r="F220">
        <f>(B123+B31)-C220</f>
        <v>11</v>
      </c>
      <c r="G220">
        <f>(C123+C31)-B220</f>
        <v>13</v>
      </c>
      <c r="H220" s="2" t="s">
        <v>269</v>
      </c>
      <c r="I220" t="s">
        <v>53</v>
      </c>
    </row>
    <row r="221" spans="1:9" x14ac:dyDescent="0.3">
      <c r="A221" t="s">
        <v>262</v>
      </c>
      <c r="B221">
        <v>0</v>
      </c>
      <c r="C221">
        <v>1</v>
      </c>
      <c r="F221">
        <f>B25-C221</f>
        <v>13</v>
      </c>
      <c r="G221">
        <f>C25-B221</f>
        <v>1</v>
      </c>
      <c r="H221" s="2" t="s">
        <v>22</v>
      </c>
    </row>
  </sheetData>
  <mergeCells count="2">
    <mergeCell ref="F1:H1"/>
    <mergeCell ref="J1:L1"/>
  </mergeCells>
  <pageMargins left="0.7" right="0.7" top="0.75" bottom="0.75" header="0.3" footer="0.3"/>
  <ignoredErrors>
    <ignoredError sqref="F207:G2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1311-A234-48D1-9657-9D90AAB7446B}">
  <dimension ref="A1:D131"/>
  <sheetViews>
    <sheetView workbookViewId="0">
      <selection activeCell="E1" sqref="E1"/>
    </sheetView>
  </sheetViews>
  <sheetFormatPr defaultRowHeight="14.4" x14ac:dyDescent="0.3"/>
  <cols>
    <col min="1" max="1" width="18.33203125" bestFit="1" customWidth="1"/>
    <col min="2" max="2" width="7.5546875" bestFit="1" customWidth="1"/>
    <col min="3" max="3" width="7.77734375" bestFit="1" customWidth="1"/>
    <col min="4" max="4" width="10.33203125" style="2" bestFit="1" customWidth="1"/>
  </cols>
  <sheetData>
    <row r="1" spans="1:4" x14ac:dyDescent="0.3">
      <c r="A1" t="s">
        <v>16</v>
      </c>
      <c r="B1" t="s">
        <v>159</v>
      </c>
      <c r="C1" t="s">
        <v>160</v>
      </c>
      <c r="D1" s="2" t="s">
        <v>161</v>
      </c>
    </row>
    <row r="2" spans="1:4" x14ac:dyDescent="0.3">
      <c r="A2" t="s">
        <v>40</v>
      </c>
      <c r="B2">
        <v>443</v>
      </c>
      <c r="C2">
        <v>258</v>
      </c>
      <c r="D2" s="2">
        <f>B2/(B2+C2)</f>
        <v>0.63195435092724683</v>
      </c>
    </row>
    <row r="3" spans="1:4" x14ac:dyDescent="0.3">
      <c r="A3" t="s">
        <v>151</v>
      </c>
      <c r="B3">
        <v>126</v>
      </c>
      <c r="C3">
        <v>435</v>
      </c>
      <c r="D3" s="2">
        <f t="shared" ref="D3:D66" si="0">B3/(B3+C3)</f>
        <v>0.22459893048128343</v>
      </c>
    </row>
    <row r="4" spans="1:4" x14ac:dyDescent="0.3">
      <c r="A4" t="s">
        <v>30</v>
      </c>
      <c r="B4">
        <v>614</v>
      </c>
      <c r="C4">
        <v>242</v>
      </c>
      <c r="D4" s="2">
        <f t="shared" si="0"/>
        <v>0.71728971962616828</v>
      </c>
    </row>
    <row r="5" spans="1:4" x14ac:dyDescent="0.3">
      <c r="A5" t="s">
        <v>33</v>
      </c>
      <c r="B5">
        <v>543</v>
      </c>
      <c r="C5">
        <v>280</v>
      </c>
      <c r="D5" s="2">
        <f t="shared" si="0"/>
        <v>0.65978128797083835</v>
      </c>
    </row>
    <row r="6" spans="1:4" x14ac:dyDescent="0.3">
      <c r="A6" t="s">
        <v>123</v>
      </c>
      <c r="B6">
        <v>323</v>
      </c>
      <c r="C6">
        <v>429</v>
      </c>
      <c r="D6" s="2">
        <f t="shared" si="0"/>
        <v>0.42952127659574468</v>
      </c>
    </row>
    <row r="7" spans="1:4" x14ac:dyDescent="0.3">
      <c r="A7" t="s">
        <v>66</v>
      </c>
      <c r="B7">
        <v>322</v>
      </c>
      <c r="C7">
        <v>291</v>
      </c>
      <c r="D7" s="2">
        <f t="shared" si="0"/>
        <v>0.52528548123980423</v>
      </c>
    </row>
    <row r="8" spans="1:4" x14ac:dyDescent="0.3">
      <c r="A8" t="s">
        <v>139</v>
      </c>
      <c r="B8">
        <v>257</v>
      </c>
      <c r="C8">
        <v>442</v>
      </c>
      <c r="D8" s="2">
        <f t="shared" si="0"/>
        <v>0.3676680972818312</v>
      </c>
    </row>
    <row r="9" spans="1:4" x14ac:dyDescent="0.3">
      <c r="A9" t="s">
        <v>80</v>
      </c>
      <c r="B9">
        <v>438</v>
      </c>
      <c r="C9">
        <v>444</v>
      </c>
      <c r="D9" s="2">
        <f t="shared" si="0"/>
        <v>0.49659863945578231</v>
      </c>
    </row>
    <row r="10" spans="1:4" x14ac:dyDescent="0.3">
      <c r="A10" t="s">
        <v>107</v>
      </c>
      <c r="B10">
        <v>370</v>
      </c>
      <c r="C10">
        <v>299</v>
      </c>
      <c r="D10" s="2">
        <f t="shared" si="0"/>
        <v>0.55306427503736921</v>
      </c>
    </row>
    <row r="11" spans="1:4" x14ac:dyDescent="0.3">
      <c r="A11" t="s">
        <v>32</v>
      </c>
      <c r="B11">
        <v>423</v>
      </c>
      <c r="C11">
        <v>254</v>
      </c>
      <c r="D11" s="2">
        <f t="shared" si="0"/>
        <v>0.6248153618906942</v>
      </c>
    </row>
    <row r="12" spans="1:4" x14ac:dyDescent="0.3">
      <c r="A12" t="s">
        <v>103</v>
      </c>
      <c r="B12">
        <v>418</v>
      </c>
      <c r="C12">
        <v>377</v>
      </c>
      <c r="D12" s="2">
        <f t="shared" si="0"/>
        <v>0.52578616352201257</v>
      </c>
    </row>
    <row r="13" spans="1:4" x14ac:dyDescent="0.3">
      <c r="A13" t="s">
        <v>46</v>
      </c>
      <c r="B13">
        <v>471</v>
      </c>
      <c r="C13">
        <v>277</v>
      </c>
      <c r="D13" s="2">
        <f t="shared" si="0"/>
        <v>0.6296791443850267</v>
      </c>
    </row>
    <row r="14" spans="1:4" x14ac:dyDescent="0.3">
      <c r="A14" t="s">
        <v>41</v>
      </c>
      <c r="B14">
        <v>486</v>
      </c>
      <c r="C14">
        <v>306</v>
      </c>
      <c r="D14" s="2">
        <f t="shared" si="0"/>
        <v>0.61363636363636365</v>
      </c>
    </row>
    <row r="15" spans="1:4" x14ac:dyDescent="0.3">
      <c r="A15" t="s">
        <v>94</v>
      </c>
      <c r="B15">
        <v>377</v>
      </c>
      <c r="C15">
        <v>418</v>
      </c>
      <c r="D15" s="2">
        <f t="shared" si="0"/>
        <v>0.47421383647798743</v>
      </c>
    </row>
    <row r="16" spans="1:4" x14ac:dyDescent="0.3">
      <c r="A16" t="s">
        <v>144</v>
      </c>
      <c r="B16">
        <v>192</v>
      </c>
      <c r="C16">
        <v>463</v>
      </c>
      <c r="D16" s="2">
        <f t="shared" si="0"/>
        <v>0.29312977099236642</v>
      </c>
    </row>
    <row r="17" spans="1:4" x14ac:dyDescent="0.3">
      <c r="A17" t="s">
        <v>70</v>
      </c>
      <c r="B17">
        <v>370</v>
      </c>
      <c r="C17">
        <v>331</v>
      </c>
      <c r="D17" s="2">
        <f t="shared" si="0"/>
        <v>0.52781740370898711</v>
      </c>
    </row>
    <row r="18" spans="1:4" x14ac:dyDescent="0.3">
      <c r="A18" t="s">
        <v>58</v>
      </c>
      <c r="B18">
        <v>409</v>
      </c>
      <c r="C18">
        <v>227</v>
      </c>
      <c r="D18" s="2">
        <f t="shared" si="0"/>
        <v>0.64308176100628933</v>
      </c>
    </row>
    <row r="19" spans="1:4" x14ac:dyDescent="0.3">
      <c r="A19" t="s">
        <v>77</v>
      </c>
      <c r="B19">
        <v>276</v>
      </c>
      <c r="C19">
        <v>285</v>
      </c>
      <c r="D19" s="2">
        <f t="shared" si="0"/>
        <v>0.49197860962566847</v>
      </c>
    </row>
    <row r="20" spans="1:4" x14ac:dyDescent="0.3">
      <c r="A20" t="s">
        <v>48</v>
      </c>
      <c r="B20">
        <v>564</v>
      </c>
      <c r="C20">
        <v>299</v>
      </c>
      <c r="D20" s="2">
        <f t="shared" si="0"/>
        <v>0.65353418308227118</v>
      </c>
    </row>
    <row r="21" spans="1:4" x14ac:dyDescent="0.3">
      <c r="A21" t="s">
        <v>95</v>
      </c>
      <c r="B21">
        <v>426</v>
      </c>
      <c r="C21">
        <v>396</v>
      </c>
      <c r="D21" s="2">
        <f t="shared" si="0"/>
        <v>0.51824817518248179</v>
      </c>
    </row>
    <row r="22" spans="1:4" x14ac:dyDescent="0.3">
      <c r="A22" t="s">
        <v>97</v>
      </c>
      <c r="B22">
        <v>388</v>
      </c>
      <c r="C22">
        <v>421</v>
      </c>
      <c r="D22" s="2">
        <f t="shared" si="0"/>
        <v>0.47960444993819529</v>
      </c>
    </row>
    <row r="23" spans="1:4" x14ac:dyDescent="0.3">
      <c r="A23" t="s">
        <v>42</v>
      </c>
      <c r="B23">
        <v>415</v>
      </c>
      <c r="C23">
        <v>228</v>
      </c>
      <c r="D23" s="2">
        <f t="shared" si="0"/>
        <v>0.64541213063763603</v>
      </c>
    </row>
    <row r="24" spans="1:4" x14ac:dyDescent="0.3">
      <c r="A24" t="s">
        <v>22</v>
      </c>
      <c r="B24">
        <v>659</v>
      </c>
      <c r="C24">
        <v>203</v>
      </c>
      <c r="D24" s="2">
        <f t="shared" si="0"/>
        <v>0.76450116009280744</v>
      </c>
    </row>
    <row r="25" spans="1:4" x14ac:dyDescent="0.3">
      <c r="A25" t="s">
        <v>121</v>
      </c>
      <c r="B25">
        <v>364</v>
      </c>
      <c r="C25">
        <v>366</v>
      </c>
      <c r="D25" s="2">
        <f t="shared" si="0"/>
        <v>0.49863013698630138</v>
      </c>
    </row>
    <row r="26" spans="1:4" x14ac:dyDescent="0.3">
      <c r="A26" t="s">
        <v>109</v>
      </c>
      <c r="B26">
        <v>282</v>
      </c>
      <c r="C26">
        <v>382</v>
      </c>
      <c r="D26" s="2">
        <f t="shared" si="0"/>
        <v>0.4246987951807229</v>
      </c>
    </row>
    <row r="27" spans="1:4" x14ac:dyDescent="0.3">
      <c r="A27" t="s">
        <v>126</v>
      </c>
      <c r="B27">
        <v>337</v>
      </c>
      <c r="C27">
        <v>374</v>
      </c>
      <c r="D27" s="2">
        <f t="shared" si="0"/>
        <v>0.4739803094233474</v>
      </c>
    </row>
    <row r="28" spans="1:4" x14ac:dyDescent="0.3">
      <c r="A28" t="s">
        <v>146</v>
      </c>
      <c r="B28">
        <v>227</v>
      </c>
      <c r="C28">
        <v>486</v>
      </c>
      <c r="D28" s="2">
        <f t="shared" si="0"/>
        <v>0.31837307152875177</v>
      </c>
    </row>
    <row r="29" spans="1:4" x14ac:dyDescent="0.3">
      <c r="A29" t="s">
        <v>100</v>
      </c>
      <c r="B29">
        <v>303</v>
      </c>
      <c r="C29">
        <v>350</v>
      </c>
      <c r="D29" s="2">
        <f t="shared" si="0"/>
        <v>0.46401225114854516</v>
      </c>
    </row>
    <row r="30" spans="1:4" x14ac:dyDescent="0.3">
      <c r="A30" t="s">
        <v>130</v>
      </c>
      <c r="B30">
        <v>321</v>
      </c>
      <c r="C30">
        <v>404</v>
      </c>
      <c r="D30" s="2">
        <f t="shared" si="0"/>
        <v>0.44275862068965516</v>
      </c>
    </row>
    <row r="31" spans="1:4" x14ac:dyDescent="0.3">
      <c r="A31" t="s">
        <v>118</v>
      </c>
      <c r="B31">
        <v>379</v>
      </c>
      <c r="C31">
        <v>398</v>
      </c>
      <c r="D31" s="2">
        <f t="shared" si="0"/>
        <v>0.48777348777348778</v>
      </c>
    </row>
    <row r="32" spans="1:4" x14ac:dyDescent="0.3">
      <c r="A32" t="s">
        <v>25</v>
      </c>
      <c r="B32">
        <v>432</v>
      </c>
      <c r="C32">
        <v>201</v>
      </c>
      <c r="D32" s="2">
        <f t="shared" si="0"/>
        <v>0.68246445497630337</v>
      </c>
    </row>
    <row r="33" spans="1:4" x14ac:dyDescent="0.3">
      <c r="A33" t="s">
        <v>45</v>
      </c>
      <c r="B33">
        <v>510</v>
      </c>
      <c r="C33">
        <v>318</v>
      </c>
      <c r="D33" s="2">
        <f t="shared" si="0"/>
        <v>0.61594202898550721</v>
      </c>
    </row>
    <row r="34" spans="1:4" x14ac:dyDescent="0.3">
      <c r="A34" t="s">
        <v>115</v>
      </c>
      <c r="B34">
        <v>344</v>
      </c>
      <c r="C34">
        <v>354</v>
      </c>
      <c r="D34" s="2">
        <f t="shared" si="0"/>
        <v>0.49283667621776506</v>
      </c>
    </row>
    <row r="35" spans="1:4" x14ac:dyDescent="0.3">
      <c r="A35" t="s">
        <v>82</v>
      </c>
      <c r="B35">
        <v>363</v>
      </c>
      <c r="C35">
        <v>362</v>
      </c>
      <c r="D35" s="2">
        <f t="shared" si="0"/>
        <v>0.50068965517241382</v>
      </c>
    </row>
    <row r="36" spans="1:4" x14ac:dyDescent="0.3">
      <c r="A36" t="s">
        <v>119</v>
      </c>
      <c r="B36">
        <v>360</v>
      </c>
      <c r="C36">
        <v>361</v>
      </c>
      <c r="D36" s="2">
        <f t="shared" si="0"/>
        <v>0.49930651872399445</v>
      </c>
    </row>
    <row r="37" spans="1:4" x14ac:dyDescent="0.3">
      <c r="A37" t="s">
        <v>1</v>
      </c>
      <c r="B37">
        <v>431</v>
      </c>
      <c r="C37">
        <v>176</v>
      </c>
      <c r="D37" s="2">
        <f t="shared" si="0"/>
        <v>0.71004942339373966</v>
      </c>
    </row>
    <row r="38" spans="1:4" x14ac:dyDescent="0.3">
      <c r="A38" t="s">
        <v>78</v>
      </c>
      <c r="B38">
        <v>366</v>
      </c>
      <c r="C38">
        <v>366</v>
      </c>
      <c r="D38" s="2">
        <f t="shared" si="0"/>
        <v>0.5</v>
      </c>
    </row>
    <row r="39" spans="1:4" x14ac:dyDescent="0.3">
      <c r="A39" t="s">
        <v>99</v>
      </c>
      <c r="B39">
        <v>406</v>
      </c>
      <c r="C39">
        <v>471</v>
      </c>
      <c r="D39" s="2">
        <f t="shared" si="0"/>
        <v>0.46294184720638543</v>
      </c>
    </row>
    <row r="40" spans="1:4" x14ac:dyDescent="0.3">
      <c r="A40" t="s">
        <v>134</v>
      </c>
      <c r="B40">
        <v>200</v>
      </c>
      <c r="C40">
        <v>389</v>
      </c>
      <c r="D40" s="2">
        <f t="shared" si="0"/>
        <v>0.3395585738539898</v>
      </c>
    </row>
    <row r="41" spans="1:4" x14ac:dyDescent="0.3">
      <c r="A41" t="s">
        <v>64</v>
      </c>
      <c r="B41">
        <v>508</v>
      </c>
      <c r="C41">
        <v>478</v>
      </c>
      <c r="D41" s="2">
        <f t="shared" si="0"/>
        <v>0.51521298174442187</v>
      </c>
    </row>
    <row r="42" spans="1:4" x14ac:dyDescent="0.3">
      <c r="A42" t="s">
        <v>101</v>
      </c>
      <c r="B42">
        <v>368</v>
      </c>
      <c r="C42">
        <v>408</v>
      </c>
      <c r="D42" s="2">
        <f t="shared" si="0"/>
        <v>0.47422680412371132</v>
      </c>
    </row>
    <row r="43" spans="1:4" x14ac:dyDescent="0.3">
      <c r="A43" t="s">
        <v>110</v>
      </c>
      <c r="B43">
        <v>347</v>
      </c>
      <c r="C43">
        <v>340</v>
      </c>
      <c r="D43" s="2">
        <f t="shared" si="0"/>
        <v>0.50509461426491997</v>
      </c>
    </row>
    <row r="44" spans="1:4" x14ac:dyDescent="0.3">
      <c r="A44" t="s">
        <v>72</v>
      </c>
      <c r="B44">
        <v>413</v>
      </c>
      <c r="C44">
        <v>317</v>
      </c>
      <c r="D44" s="2">
        <f t="shared" si="0"/>
        <v>0.5657534246575342</v>
      </c>
    </row>
    <row r="45" spans="1:4" x14ac:dyDescent="0.3">
      <c r="A45" t="s">
        <v>43</v>
      </c>
      <c r="B45">
        <v>335</v>
      </c>
      <c r="C45">
        <v>182</v>
      </c>
      <c r="D45" s="2">
        <f t="shared" si="0"/>
        <v>0.6479690522243714</v>
      </c>
    </row>
    <row r="46" spans="1:4" x14ac:dyDescent="0.3">
      <c r="A46" t="s">
        <v>62</v>
      </c>
      <c r="B46">
        <v>418</v>
      </c>
      <c r="C46">
        <v>337</v>
      </c>
      <c r="D46" s="2">
        <f t="shared" si="0"/>
        <v>0.55364238410596023</v>
      </c>
    </row>
    <row r="47" spans="1:4" x14ac:dyDescent="0.3">
      <c r="A47" t="s">
        <v>135</v>
      </c>
      <c r="B47">
        <v>282</v>
      </c>
      <c r="C47">
        <v>433</v>
      </c>
      <c r="D47" s="2">
        <f t="shared" si="0"/>
        <v>0.39440559440559442</v>
      </c>
    </row>
    <row r="48" spans="1:4" x14ac:dyDescent="0.3">
      <c r="A48" t="s">
        <v>56</v>
      </c>
      <c r="B48">
        <v>385</v>
      </c>
      <c r="C48">
        <v>278</v>
      </c>
      <c r="D48" s="2">
        <f t="shared" si="0"/>
        <v>0.58069381598793368</v>
      </c>
    </row>
    <row r="49" spans="1:4" x14ac:dyDescent="0.3">
      <c r="A49" t="s">
        <v>98</v>
      </c>
      <c r="B49">
        <v>380</v>
      </c>
      <c r="C49">
        <v>414</v>
      </c>
      <c r="D49" s="2">
        <f t="shared" si="0"/>
        <v>0.47858942065491183</v>
      </c>
    </row>
    <row r="50" spans="1:4" x14ac:dyDescent="0.3">
      <c r="A50" t="s">
        <v>57</v>
      </c>
      <c r="B50">
        <v>353</v>
      </c>
      <c r="C50">
        <v>251</v>
      </c>
      <c r="D50" s="2">
        <f t="shared" si="0"/>
        <v>0.58443708609271527</v>
      </c>
    </row>
    <row r="51" spans="1:4" x14ac:dyDescent="0.3">
      <c r="A51" t="s">
        <v>92</v>
      </c>
      <c r="B51">
        <v>427</v>
      </c>
      <c r="C51">
        <v>365</v>
      </c>
      <c r="D51" s="2">
        <f t="shared" si="0"/>
        <v>0.53914141414141414</v>
      </c>
    </row>
    <row r="52" spans="1:4" x14ac:dyDescent="0.3">
      <c r="A52" t="s">
        <v>47</v>
      </c>
      <c r="B52">
        <v>531</v>
      </c>
      <c r="C52">
        <v>276</v>
      </c>
      <c r="D52" s="2">
        <f t="shared" si="0"/>
        <v>0.65799256505576209</v>
      </c>
    </row>
    <row r="53" spans="1:4" x14ac:dyDescent="0.3">
      <c r="A53" t="s">
        <v>105</v>
      </c>
      <c r="B53">
        <v>379</v>
      </c>
      <c r="C53">
        <v>464</v>
      </c>
      <c r="D53" s="2">
        <f t="shared" si="0"/>
        <v>0.44958481613285883</v>
      </c>
    </row>
    <row r="54" spans="1:4" x14ac:dyDescent="0.3">
      <c r="A54" t="s">
        <v>19</v>
      </c>
      <c r="B54">
        <v>726</v>
      </c>
      <c r="C54">
        <v>328</v>
      </c>
      <c r="D54" s="2">
        <f t="shared" si="0"/>
        <v>0.68880455407969643</v>
      </c>
    </row>
    <row r="55" spans="1:4" x14ac:dyDescent="0.3">
      <c r="A55" t="s">
        <v>67</v>
      </c>
      <c r="B55">
        <v>422</v>
      </c>
      <c r="C55">
        <v>284</v>
      </c>
      <c r="D55" s="2">
        <f t="shared" si="0"/>
        <v>0.59773371104815864</v>
      </c>
    </row>
    <row r="56" spans="1:4" x14ac:dyDescent="0.3">
      <c r="A56" t="s">
        <v>59</v>
      </c>
      <c r="B56">
        <v>430</v>
      </c>
      <c r="C56">
        <v>434</v>
      </c>
      <c r="D56" s="2">
        <f t="shared" si="0"/>
        <v>0.49768518518518517</v>
      </c>
    </row>
    <row r="57" spans="1:4" x14ac:dyDescent="0.3">
      <c r="A57" t="s">
        <v>63</v>
      </c>
      <c r="B57">
        <v>335</v>
      </c>
      <c r="C57">
        <v>325</v>
      </c>
      <c r="D57" s="2">
        <f t="shared" si="0"/>
        <v>0.50757575757575757</v>
      </c>
    </row>
    <row r="58" spans="1:4" x14ac:dyDescent="0.3">
      <c r="A58" t="s">
        <v>128</v>
      </c>
      <c r="B58">
        <v>303</v>
      </c>
      <c r="C58">
        <v>416</v>
      </c>
      <c r="D58" s="2">
        <f t="shared" si="0"/>
        <v>0.42141863699582754</v>
      </c>
    </row>
    <row r="59" spans="1:4" x14ac:dyDescent="0.3">
      <c r="A59" t="s">
        <v>150</v>
      </c>
      <c r="B59">
        <v>237</v>
      </c>
      <c r="C59">
        <v>632</v>
      </c>
      <c r="D59" s="2">
        <f t="shared" si="0"/>
        <v>0.27272727272727271</v>
      </c>
    </row>
    <row r="60" spans="1:4" x14ac:dyDescent="0.3">
      <c r="A60" t="s">
        <v>34</v>
      </c>
      <c r="B60">
        <v>566</v>
      </c>
      <c r="C60">
        <v>370</v>
      </c>
      <c r="D60" s="2">
        <f t="shared" si="0"/>
        <v>0.60470085470085466</v>
      </c>
    </row>
    <row r="61" spans="1:4" x14ac:dyDescent="0.3">
      <c r="A61" t="s">
        <v>83</v>
      </c>
      <c r="B61">
        <v>334</v>
      </c>
      <c r="C61">
        <v>263</v>
      </c>
      <c r="D61" s="2">
        <f t="shared" si="0"/>
        <v>0.55946398659966501</v>
      </c>
    </row>
    <row r="62" spans="1:4" x14ac:dyDescent="0.3">
      <c r="A62" t="s">
        <v>84</v>
      </c>
      <c r="B62">
        <v>338</v>
      </c>
      <c r="C62">
        <v>394</v>
      </c>
      <c r="D62" s="2">
        <f t="shared" si="0"/>
        <v>0.46174863387978143</v>
      </c>
    </row>
    <row r="63" spans="1:4" x14ac:dyDescent="0.3">
      <c r="A63" t="s">
        <v>0</v>
      </c>
      <c r="B63">
        <v>412</v>
      </c>
      <c r="C63">
        <v>269</v>
      </c>
      <c r="D63" s="2">
        <f t="shared" si="0"/>
        <v>0.60499265785609402</v>
      </c>
    </row>
    <row r="64" spans="1:4" x14ac:dyDescent="0.3">
      <c r="A64" t="s">
        <v>81</v>
      </c>
      <c r="B64">
        <v>291</v>
      </c>
      <c r="C64">
        <v>293</v>
      </c>
      <c r="D64" s="2">
        <f t="shared" si="0"/>
        <v>0.49828767123287671</v>
      </c>
    </row>
    <row r="65" spans="1:4" x14ac:dyDescent="0.3">
      <c r="A65" t="s">
        <v>127</v>
      </c>
      <c r="B65">
        <v>316</v>
      </c>
      <c r="C65">
        <v>359</v>
      </c>
      <c r="D65" s="2">
        <f t="shared" si="0"/>
        <v>0.46814814814814815</v>
      </c>
    </row>
    <row r="66" spans="1:4" x14ac:dyDescent="0.3">
      <c r="A66" t="s">
        <v>44</v>
      </c>
      <c r="B66">
        <v>443</v>
      </c>
      <c r="C66">
        <v>293</v>
      </c>
      <c r="D66" s="2">
        <f t="shared" si="0"/>
        <v>0.60190217391304346</v>
      </c>
    </row>
    <row r="67" spans="1:4" x14ac:dyDescent="0.3">
      <c r="A67" t="s">
        <v>106</v>
      </c>
      <c r="B67">
        <v>319</v>
      </c>
      <c r="C67">
        <v>318</v>
      </c>
      <c r="D67" s="2">
        <f t="shared" ref="D67:D130" si="1">B67/(B67+C67)</f>
        <v>0.50078492935635788</v>
      </c>
    </row>
    <row r="68" spans="1:4" x14ac:dyDescent="0.3">
      <c r="A68" t="s">
        <v>79</v>
      </c>
      <c r="B68">
        <v>359</v>
      </c>
      <c r="C68">
        <v>375</v>
      </c>
      <c r="D68" s="2">
        <f t="shared" si="1"/>
        <v>0.4891008174386921</v>
      </c>
    </row>
    <row r="69" spans="1:4" x14ac:dyDescent="0.3">
      <c r="A69" t="s">
        <v>85</v>
      </c>
      <c r="B69">
        <v>304</v>
      </c>
      <c r="C69">
        <v>233</v>
      </c>
      <c r="D69" s="2">
        <f t="shared" si="1"/>
        <v>0.56610800744878953</v>
      </c>
    </row>
    <row r="70" spans="1:4" x14ac:dyDescent="0.3">
      <c r="A70" t="s">
        <v>36</v>
      </c>
      <c r="B70">
        <v>483</v>
      </c>
      <c r="C70">
        <v>290</v>
      </c>
      <c r="D70" s="2">
        <f t="shared" si="1"/>
        <v>0.62483829236739974</v>
      </c>
    </row>
    <row r="71" spans="1:4" x14ac:dyDescent="0.3">
      <c r="A71" t="s">
        <v>104</v>
      </c>
      <c r="B71">
        <v>336</v>
      </c>
      <c r="C71">
        <v>333</v>
      </c>
      <c r="D71" s="2">
        <f t="shared" si="1"/>
        <v>0.50224215246636772</v>
      </c>
    </row>
    <row r="72" spans="1:4" x14ac:dyDescent="0.3">
      <c r="A72" t="s">
        <v>113</v>
      </c>
      <c r="B72">
        <v>277</v>
      </c>
      <c r="C72">
        <v>415</v>
      </c>
      <c r="D72" s="2">
        <f t="shared" si="1"/>
        <v>0.40028901734104044</v>
      </c>
    </row>
    <row r="73" spans="1:4" x14ac:dyDescent="0.3">
      <c r="A73" t="s">
        <v>143</v>
      </c>
      <c r="B73">
        <v>267</v>
      </c>
      <c r="C73">
        <v>446</v>
      </c>
      <c r="D73" s="2">
        <f t="shared" si="1"/>
        <v>0.3744740532959327</v>
      </c>
    </row>
    <row r="74" spans="1:4" x14ac:dyDescent="0.3">
      <c r="A74" t="s">
        <v>148</v>
      </c>
      <c r="B74">
        <v>260</v>
      </c>
      <c r="C74">
        <v>492</v>
      </c>
      <c r="D74" s="2">
        <f t="shared" si="1"/>
        <v>0.34574468085106386</v>
      </c>
    </row>
    <row r="75" spans="1:4" x14ac:dyDescent="0.3">
      <c r="A75" t="s">
        <v>60</v>
      </c>
      <c r="B75">
        <v>430</v>
      </c>
      <c r="C75">
        <v>308</v>
      </c>
      <c r="D75" s="2">
        <f t="shared" si="1"/>
        <v>0.58265582655826553</v>
      </c>
    </row>
    <row r="76" spans="1:4" x14ac:dyDescent="0.3">
      <c r="A76" t="s">
        <v>158</v>
      </c>
      <c r="B76">
        <v>265</v>
      </c>
      <c r="C76">
        <v>361</v>
      </c>
      <c r="D76" s="2">
        <f t="shared" si="1"/>
        <v>0.42332268370607029</v>
      </c>
    </row>
    <row r="77" spans="1:4" x14ac:dyDescent="0.3">
      <c r="A77" t="s">
        <v>133</v>
      </c>
      <c r="B77">
        <v>367</v>
      </c>
      <c r="C77">
        <v>390</v>
      </c>
      <c r="D77" s="2">
        <f t="shared" si="1"/>
        <v>0.4848084544253633</v>
      </c>
    </row>
    <row r="78" spans="1:4" x14ac:dyDescent="0.3">
      <c r="A78" t="s">
        <v>129</v>
      </c>
      <c r="B78">
        <v>274</v>
      </c>
      <c r="C78">
        <v>338</v>
      </c>
      <c r="D78" s="2">
        <f t="shared" si="1"/>
        <v>0.44771241830065361</v>
      </c>
    </row>
    <row r="79" spans="1:4" x14ac:dyDescent="0.3">
      <c r="A79" t="s">
        <v>137</v>
      </c>
      <c r="B79">
        <v>196</v>
      </c>
      <c r="C79">
        <v>283</v>
      </c>
      <c r="D79" s="2">
        <f t="shared" si="1"/>
        <v>0.40918580375782881</v>
      </c>
    </row>
    <row r="80" spans="1:4" x14ac:dyDescent="0.3">
      <c r="A80" t="s">
        <v>31</v>
      </c>
      <c r="B80">
        <v>478</v>
      </c>
      <c r="C80">
        <v>233</v>
      </c>
      <c r="D80" s="2">
        <f t="shared" si="1"/>
        <v>0.6722925457102672</v>
      </c>
    </row>
    <row r="81" spans="1:4" x14ac:dyDescent="0.3">
      <c r="A81" t="s">
        <v>86</v>
      </c>
      <c r="B81">
        <v>446</v>
      </c>
      <c r="C81">
        <v>345</v>
      </c>
      <c r="D81" s="2">
        <f t="shared" si="1"/>
        <v>0.5638432364096081</v>
      </c>
    </row>
    <row r="82" spans="1:4" x14ac:dyDescent="0.3">
      <c r="A82" t="s">
        <v>21</v>
      </c>
      <c r="B82">
        <v>656</v>
      </c>
      <c r="C82">
        <v>192</v>
      </c>
      <c r="D82" s="2">
        <f t="shared" si="1"/>
        <v>0.77358490566037741</v>
      </c>
    </row>
    <row r="83" spans="1:4" x14ac:dyDescent="0.3">
      <c r="A83" t="s">
        <v>35</v>
      </c>
      <c r="B83">
        <v>590</v>
      </c>
      <c r="C83">
        <v>382</v>
      </c>
      <c r="D83" s="2">
        <f t="shared" si="1"/>
        <v>0.60699588477366251</v>
      </c>
    </row>
    <row r="84" spans="1:4" x14ac:dyDescent="0.3">
      <c r="A84" t="s">
        <v>61</v>
      </c>
      <c r="B84">
        <v>422</v>
      </c>
      <c r="C84">
        <v>348</v>
      </c>
      <c r="D84" s="2">
        <f t="shared" si="1"/>
        <v>0.54805194805194801</v>
      </c>
    </row>
    <row r="85" spans="1:4" x14ac:dyDescent="0.3">
      <c r="A85" t="s">
        <v>147</v>
      </c>
      <c r="B85">
        <v>195</v>
      </c>
      <c r="C85">
        <v>358</v>
      </c>
      <c r="D85" s="2">
        <f t="shared" si="1"/>
        <v>0.35262206148282099</v>
      </c>
    </row>
    <row r="86" spans="1:4" x14ac:dyDescent="0.3">
      <c r="A86" t="s">
        <v>29</v>
      </c>
      <c r="B86">
        <v>495</v>
      </c>
      <c r="C86">
        <v>231</v>
      </c>
      <c r="D86" s="2">
        <f t="shared" si="1"/>
        <v>0.68181818181818177</v>
      </c>
    </row>
    <row r="87" spans="1:4" x14ac:dyDescent="0.3">
      <c r="A87" t="s">
        <v>96</v>
      </c>
      <c r="B87">
        <v>374</v>
      </c>
      <c r="C87">
        <v>390</v>
      </c>
      <c r="D87" s="2">
        <f t="shared" si="1"/>
        <v>0.48952879581151831</v>
      </c>
    </row>
    <row r="88" spans="1:4" x14ac:dyDescent="0.3">
      <c r="A88" t="s">
        <v>28</v>
      </c>
      <c r="B88">
        <v>465</v>
      </c>
      <c r="C88">
        <v>208</v>
      </c>
      <c r="D88" s="2">
        <f t="shared" si="1"/>
        <v>0.69093610698365526</v>
      </c>
    </row>
    <row r="89" spans="1:4" x14ac:dyDescent="0.3">
      <c r="A89" t="s">
        <v>75</v>
      </c>
      <c r="B89">
        <v>275</v>
      </c>
      <c r="C89">
        <v>292</v>
      </c>
      <c r="D89" s="2">
        <f t="shared" si="1"/>
        <v>0.48500881834215165</v>
      </c>
    </row>
    <row r="90" spans="1:4" x14ac:dyDescent="0.3">
      <c r="A90" t="s">
        <v>124</v>
      </c>
      <c r="B90">
        <v>310</v>
      </c>
      <c r="C90">
        <v>367</v>
      </c>
      <c r="D90" s="2">
        <f t="shared" si="1"/>
        <v>0.45790251107828656</v>
      </c>
    </row>
    <row r="91" spans="1:4" x14ac:dyDescent="0.3">
      <c r="A91" t="s">
        <v>141</v>
      </c>
      <c r="B91">
        <v>215</v>
      </c>
      <c r="C91">
        <v>311</v>
      </c>
      <c r="D91" s="2">
        <f t="shared" si="1"/>
        <v>0.40874524714828897</v>
      </c>
    </row>
    <row r="92" spans="1:4" x14ac:dyDescent="0.3">
      <c r="A92" t="s">
        <v>145</v>
      </c>
      <c r="B92">
        <v>159</v>
      </c>
      <c r="C92">
        <v>440</v>
      </c>
      <c r="D92" s="2">
        <f t="shared" si="1"/>
        <v>0.26544240400667779</v>
      </c>
    </row>
    <row r="93" spans="1:4" x14ac:dyDescent="0.3">
      <c r="A93" t="s">
        <v>51</v>
      </c>
      <c r="B93">
        <v>276</v>
      </c>
      <c r="C93">
        <v>165</v>
      </c>
      <c r="D93" s="2">
        <f t="shared" si="1"/>
        <v>0.62585034013605445</v>
      </c>
    </row>
    <row r="94" spans="1:4" x14ac:dyDescent="0.3">
      <c r="A94" t="s">
        <v>117</v>
      </c>
      <c r="B94">
        <v>361</v>
      </c>
      <c r="C94">
        <v>383</v>
      </c>
      <c r="D94" s="2">
        <f t="shared" si="1"/>
        <v>0.48521505376344087</v>
      </c>
    </row>
    <row r="95" spans="1:4" x14ac:dyDescent="0.3">
      <c r="A95" t="s">
        <v>142</v>
      </c>
      <c r="B95">
        <v>221</v>
      </c>
      <c r="C95">
        <v>368</v>
      </c>
      <c r="D95" s="2">
        <f t="shared" si="1"/>
        <v>0.37521222410865873</v>
      </c>
    </row>
    <row r="96" spans="1:4" x14ac:dyDescent="0.3">
      <c r="A96" t="s">
        <v>87</v>
      </c>
      <c r="B96">
        <v>269</v>
      </c>
      <c r="C96">
        <v>313</v>
      </c>
      <c r="D96" s="2">
        <f t="shared" si="1"/>
        <v>0.46219931271477666</v>
      </c>
    </row>
    <row r="97" spans="1:4" x14ac:dyDescent="0.3">
      <c r="A97" t="s">
        <v>112</v>
      </c>
      <c r="B97">
        <v>250</v>
      </c>
      <c r="C97">
        <v>347</v>
      </c>
      <c r="D97" s="2">
        <f t="shared" si="1"/>
        <v>0.41876046901172531</v>
      </c>
    </row>
    <row r="98" spans="1:4" x14ac:dyDescent="0.3">
      <c r="A98" t="s">
        <v>55</v>
      </c>
      <c r="B98">
        <v>422</v>
      </c>
      <c r="C98">
        <v>382</v>
      </c>
      <c r="D98" s="2">
        <f t="shared" si="1"/>
        <v>0.52487562189054726</v>
      </c>
    </row>
    <row r="99" spans="1:4" x14ac:dyDescent="0.3">
      <c r="A99" t="s">
        <v>49</v>
      </c>
      <c r="B99">
        <v>544</v>
      </c>
      <c r="C99">
        <v>434</v>
      </c>
      <c r="D99" s="2">
        <f t="shared" si="1"/>
        <v>0.55623721881390598</v>
      </c>
    </row>
    <row r="100" spans="1:4" x14ac:dyDescent="0.3">
      <c r="A100" t="s">
        <v>91</v>
      </c>
      <c r="B100">
        <v>346</v>
      </c>
      <c r="C100">
        <v>341</v>
      </c>
      <c r="D100" s="2">
        <f t="shared" si="1"/>
        <v>0.50363901018922852</v>
      </c>
    </row>
    <row r="101" spans="1:4" x14ac:dyDescent="0.3">
      <c r="A101" t="s">
        <v>125</v>
      </c>
      <c r="B101">
        <v>260</v>
      </c>
      <c r="C101">
        <v>358</v>
      </c>
      <c r="D101" s="2">
        <f t="shared" si="1"/>
        <v>0.42071197411003236</v>
      </c>
    </row>
    <row r="102" spans="1:4" x14ac:dyDescent="0.3">
      <c r="A102" t="s">
        <v>108</v>
      </c>
      <c r="B102">
        <v>339</v>
      </c>
      <c r="C102">
        <v>368</v>
      </c>
      <c r="D102" s="2">
        <f t="shared" si="1"/>
        <v>0.4794908062234795</v>
      </c>
    </row>
    <row r="103" spans="1:4" x14ac:dyDescent="0.3">
      <c r="A103" t="s">
        <v>74</v>
      </c>
      <c r="B103">
        <v>342</v>
      </c>
      <c r="C103">
        <v>337</v>
      </c>
      <c r="D103" s="2">
        <f t="shared" si="1"/>
        <v>0.50368188512518408</v>
      </c>
    </row>
    <row r="104" spans="1:4" x14ac:dyDescent="0.3">
      <c r="A104" t="s">
        <v>54</v>
      </c>
      <c r="B104">
        <v>314</v>
      </c>
      <c r="C104">
        <v>282</v>
      </c>
      <c r="D104" s="2">
        <f t="shared" si="1"/>
        <v>0.52684563758389258</v>
      </c>
    </row>
    <row r="105" spans="1:4" x14ac:dyDescent="0.3">
      <c r="A105" t="s">
        <v>52</v>
      </c>
      <c r="B105">
        <v>458</v>
      </c>
      <c r="C105">
        <v>357</v>
      </c>
      <c r="D105" s="2">
        <f t="shared" si="1"/>
        <v>0.56196319018404906</v>
      </c>
    </row>
    <row r="106" spans="1:4" x14ac:dyDescent="0.3">
      <c r="A106" t="s">
        <v>38</v>
      </c>
      <c r="B106">
        <v>384</v>
      </c>
      <c r="C106">
        <v>293</v>
      </c>
      <c r="D106" s="2">
        <f t="shared" si="1"/>
        <v>0.56720827178729694</v>
      </c>
    </row>
    <row r="107" spans="1:4" x14ac:dyDescent="0.3">
      <c r="A107" t="s">
        <v>93</v>
      </c>
      <c r="B107">
        <v>364</v>
      </c>
      <c r="C107">
        <v>317</v>
      </c>
      <c r="D107" s="2">
        <f t="shared" si="1"/>
        <v>0.53450807635829667</v>
      </c>
    </row>
    <row r="108" spans="1:4" x14ac:dyDescent="0.3">
      <c r="A108" t="s">
        <v>149</v>
      </c>
      <c r="B108">
        <v>235</v>
      </c>
      <c r="C108">
        <v>431</v>
      </c>
      <c r="D108" s="2">
        <f t="shared" si="1"/>
        <v>0.35285285285285284</v>
      </c>
    </row>
    <row r="109" spans="1:4" x14ac:dyDescent="0.3">
      <c r="A109" t="s">
        <v>140</v>
      </c>
      <c r="B109">
        <v>244</v>
      </c>
      <c r="C109">
        <v>407</v>
      </c>
      <c r="D109" s="2">
        <f t="shared" si="1"/>
        <v>0.37480798771121354</v>
      </c>
    </row>
    <row r="110" spans="1:4" x14ac:dyDescent="0.3">
      <c r="A110" t="s">
        <v>138</v>
      </c>
      <c r="B110">
        <v>221</v>
      </c>
      <c r="C110">
        <v>391</v>
      </c>
      <c r="D110" s="2">
        <f t="shared" si="1"/>
        <v>0.3611111111111111</v>
      </c>
    </row>
    <row r="111" spans="1:4" x14ac:dyDescent="0.3">
      <c r="A111" t="s">
        <v>122</v>
      </c>
      <c r="B111">
        <v>366</v>
      </c>
      <c r="C111">
        <v>364</v>
      </c>
      <c r="D111" s="2">
        <f t="shared" si="1"/>
        <v>0.50136986301369868</v>
      </c>
    </row>
    <row r="112" spans="1:4" x14ac:dyDescent="0.3">
      <c r="A112" t="s">
        <v>111</v>
      </c>
      <c r="B112">
        <v>327</v>
      </c>
      <c r="C112">
        <v>386</v>
      </c>
      <c r="D112" s="2">
        <f t="shared" si="1"/>
        <v>0.45862552594670408</v>
      </c>
    </row>
    <row r="113" spans="1:4" x14ac:dyDescent="0.3">
      <c r="A113" t="s">
        <v>120</v>
      </c>
      <c r="B113">
        <v>406</v>
      </c>
      <c r="C113">
        <v>417</v>
      </c>
      <c r="D113" s="2">
        <f t="shared" si="1"/>
        <v>0.49331713244228431</v>
      </c>
    </row>
    <row r="114" spans="1:4" x14ac:dyDescent="0.3">
      <c r="A114" t="s">
        <v>68</v>
      </c>
      <c r="B114">
        <v>430</v>
      </c>
      <c r="C114">
        <v>342</v>
      </c>
      <c r="D114" s="2">
        <f t="shared" si="1"/>
        <v>0.55699481865284972</v>
      </c>
    </row>
    <row r="115" spans="1:4" x14ac:dyDescent="0.3">
      <c r="A115" t="s">
        <v>102</v>
      </c>
      <c r="B115">
        <v>317</v>
      </c>
      <c r="C115">
        <v>376</v>
      </c>
      <c r="D115" s="2">
        <f t="shared" si="1"/>
        <v>0.45743145743145741</v>
      </c>
    </row>
    <row r="116" spans="1:4" x14ac:dyDescent="0.3">
      <c r="A116" t="s">
        <v>90</v>
      </c>
      <c r="B116">
        <v>324</v>
      </c>
      <c r="C116">
        <v>302</v>
      </c>
      <c r="D116" s="2">
        <f t="shared" si="1"/>
        <v>0.51757188498402551</v>
      </c>
    </row>
    <row r="117" spans="1:4" x14ac:dyDescent="0.3">
      <c r="A117" t="s">
        <v>114</v>
      </c>
      <c r="B117">
        <v>320</v>
      </c>
      <c r="C117">
        <v>417</v>
      </c>
      <c r="D117" s="2">
        <f t="shared" si="1"/>
        <v>0.43419267299864317</v>
      </c>
    </row>
    <row r="118" spans="1:4" x14ac:dyDescent="0.3">
      <c r="A118" t="s">
        <v>132</v>
      </c>
      <c r="B118">
        <v>290</v>
      </c>
      <c r="C118">
        <v>396</v>
      </c>
      <c r="D118" s="2">
        <f t="shared" si="1"/>
        <v>0.42274052478134111</v>
      </c>
    </row>
    <row r="119" spans="1:4" x14ac:dyDescent="0.3">
      <c r="A119" t="s">
        <v>37</v>
      </c>
      <c r="B119">
        <v>452</v>
      </c>
      <c r="C119">
        <v>210</v>
      </c>
      <c r="D119" s="2">
        <f t="shared" si="1"/>
        <v>0.68277945619335345</v>
      </c>
    </row>
    <row r="120" spans="1:4" x14ac:dyDescent="0.3">
      <c r="A120" t="s">
        <v>73</v>
      </c>
      <c r="B120">
        <v>380</v>
      </c>
      <c r="C120">
        <v>399</v>
      </c>
      <c r="D120" s="2">
        <f t="shared" si="1"/>
        <v>0.48780487804878048</v>
      </c>
    </row>
    <row r="121" spans="1:4" x14ac:dyDescent="0.3">
      <c r="A121" t="s">
        <v>136</v>
      </c>
      <c r="B121">
        <v>198</v>
      </c>
      <c r="C121">
        <v>381</v>
      </c>
      <c r="D121" s="2">
        <f t="shared" si="1"/>
        <v>0.34196891191709844</v>
      </c>
    </row>
    <row r="122" spans="1:4" x14ac:dyDescent="0.3">
      <c r="A122" t="s">
        <v>53</v>
      </c>
      <c r="B122">
        <v>449</v>
      </c>
      <c r="C122">
        <v>380</v>
      </c>
      <c r="D122" s="2">
        <f t="shared" si="1"/>
        <v>0.54161640530759947</v>
      </c>
    </row>
    <row r="123" spans="1:4" x14ac:dyDescent="0.3">
      <c r="A123" t="s">
        <v>69</v>
      </c>
      <c r="B123">
        <v>401</v>
      </c>
      <c r="C123">
        <v>321</v>
      </c>
      <c r="D123" s="2">
        <f t="shared" si="1"/>
        <v>0.55540166204986152</v>
      </c>
    </row>
    <row r="124" spans="1:4" x14ac:dyDescent="0.3">
      <c r="A124" t="s">
        <v>71</v>
      </c>
      <c r="B124">
        <v>414</v>
      </c>
      <c r="C124">
        <v>378</v>
      </c>
      <c r="D124" s="2">
        <f t="shared" si="1"/>
        <v>0.52272727272727271</v>
      </c>
    </row>
    <row r="125" spans="1:4" x14ac:dyDescent="0.3">
      <c r="A125" t="s">
        <v>50</v>
      </c>
      <c r="B125">
        <v>416</v>
      </c>
      <c r="C125">
        <v>252</v>
      </c>
      <c r="D125" s="2">
        <f t="shared" si="1"/>
        <v>0.6227544910179641</v>
      </c>
    </row>
    <row r="126" spans="1:4" x14ac:dyDescent="0.3">
      <c r="A126" t="s">
        <v>89</v>
      </c>
      <c r="B126">
        <v>491</v>
      </c>
      <c r="C126">
        <v>408</v>
      </c>
      <c r="D126" s="2">
        <f t="shared" si="1"/>
        <v>0.5461624026696329</v>
      </c>
    </row>
    <row r="127" spans="1:4" x14ac:dyDescent="0.3">
      <c r="A127" t="s">
        <v>116</v>
      </c>
      <c r="B127">
        <v>247</v>
      </c>
      <c r="C127">
        <v>346</v>
      </c>
      <c r="D127" s="2">
        <f t="shared" si="1"/>
        <v>0.41652613827993257</v>
      </c>
    </row>
    <row r="128" spans="1:4" x14ac:dyDescent="0.3">
      <c r="A128" t="s">
        <v>76</v>
      </c>
      <c r="B128">
        <v>330</v>
      </c>
      <c r="C128">
        <v>261</v>
      </c>
      <c r="D128" s="2">
        <f t="shared" si="1"/>
        <v>0.55837563451776651</v>
      </c>
    </row>
    <row r="129" spans="1:4" x14ac:dyDescent="0.3">
      <c r="A129" t="s">
        <v>88</v>
      </c>
      <c r="B129">
        <v>430</v>
      </c>
      <c r="C129">
        <v>337</v>
      </c>
      <c r="D129" s="2">
        <f t="shared" si="1"/>
        <v>0.56062581486310303</v>
      </c>
    </row>
    <row r="130" spans="1:4" x14ac:dyDescent="0.3">
      <c r="A130" t="s">
        <v>39</v>
      </c>
      <c r="B130">
        <v>477</v>
      </c>
      <c r="C130">
        <v>237</v>
      </c>
      <c r="D130" s="2">
        <f t="shared" si="1"/>
        <v>0.66806722689075626</v>
      </c>
    </row>
    <row r="131" spans="1:4" x14ac:dyDescent="0.3">
      <c r="A131" t="s">
        <v>65</v>
      </c>
      <c r="B131">
        <v>330</v>
      </c>
      <c r="C131">
        <v>231</v>
      </c>
      <c r="D131" s="2">
        <f t="shared" ref="D131" si="2">B131/(B131+C131)</f>
        <v>0.58823529411764708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5BBA-8433-4C17-A3F7-9D875E7710B2}">
  <dimension ref="A1:I131"/>
  <sheetViews>
    <sheetView workbookViewId="0">
      <selection activeCell="G1" sqref="G1"/>
    </sheetView>
  </sheetViews>
  <sheetFormatPr defaultRowHeight="14.4" x14ac:dyDescent="0.3"/>
  <cols>
    <col min="1" max="1" width="5" bestFit="1" customWidth="1"/>
    <col min="2" max="2" width="18.109375" bestFit="1" customWidth="1"/>
    <col min="3" max="6" width="8.88671875" style="2"/>
    <col min="8" max="8" width="22.6640625" bestFit="1" customWidth="1"/>
  </cols>
  <sheetData>
    <row r="1" spans="1:9" x14ac:dyDescent="0.3">
      <c r="A1" t="s">
        <v>15</v>
      </c>
      <c r="B1" t="s">
        <v>16</v>
      </c>
      <c r="C1" s="2" t="s">
        <v>2</v>
      </c>
      <c r="D1" s="2" t="s">
        <v>4</v>
      </c>
      <c r="E1" s="2" t="s">
        <v>5</v>
      </c>
      <c r="F1" s="2" t="s">
        <v>17</v>
      </c>
      <c r="H1" t="s">
        <v>18</v>
      </c>
      <c r="I1" s="2">
        <f>(F2-F131)/13</f>
        <v>3.6179082415513528E-2</v>
      </c>
    </row>
    <row r="2" spans="1:9" x14ac:dyDescent="0.3">
      <c r="A2">
        <v>1</v>
      </c>
      <c r="B2" t="s">
        <v>157</v>
      </c>
      <c r="C2" s="2">
        <v>1</v>
      </c>
      <c r="D2" s="2">
        <v>0.6527314536274974</v>
      </c>
      <c r="E2" s="2">
        <v>0.68880455407969643</v>
      </c>
      <c r="F2" s="2">
        <f t="shared" ref="F2:F65" si="0">(0.25*C2)+(0.5*D2)+(0.25*E2)</f>
        <v>0.74856686533367289</v>
      </c>
      <c r="H2" t="s">
        <v>20</v>
      </c>
      <c r="I2" s="2">
        <f>F2-I1</f>
        <v>0.71238778291815941</v>
      </c>
    </row>
    <row r="3" spans="1:9" x14ac:dyDescent="0.3">
      <c r="A3">
        <v>2</v>
      </c>
      <c r="B3" t="s">
        <v>21</v>
      </c>
      <c r="C3" s="2">
        <v>0.9285714285714286</v>
      </c>
      <c r="D3" s="2">
        <v>0.62016555886849389</v>
      </c>
      <c r="E3" s="2">
        <v>0.77358490566037741</v>
      </c>
      <c r="F3" s="2">
        <f t="shared" si="0"/>
        <v>0.73562186299219845</v>
      </c>
    </row>
    <row r="4" spans="1:9" x14ac:dyDescent="0.3">
      <c r="A4">
        <v>3</v>
      </c>
      <c r="B4" t="s">
        <v>22</v>
      </c>
      <c r="C4" s="2">
        <v>0.93333333333333335</v>
      </c>
      <c r="D4" s="2">
        <v>0.60135150961515937</v>
      </c>
      <c r="E4" s="2">
        <v>0.76450116009280744</v>
      </c>
      <c r="F4" s="2">
        <f t="shared" si="0"/>
        <v>0.72513437816411486</v>
      </c>
      <c r="H4" t="s">
        <v>23</v>
      </c>
    </row>
    <row r="5" spans="1:9" x14ac:dyDescent="0.3">
      <c r="A5">
        <v>4</v>
      </c>
      <c r="B5" t="s">
        <v>1</v>
      </c>
      <c r="C5" s="2">
        <v>0.8571428571428571</v>
      </c>
      <c r="D5" s="2">
        <v>0.63920267766421612</v>
      </c>
      <c r="E5" s="2">
        <v>0.71004942339373966</v>
      </c>
      <c r="F5" s="2">
        <f t="shared" si="0"/>
        <v>0.71139940896625731</v>
      </c>
      <c r="H5" t="s">
        <v>156</v>
      </c>
    </row>
    <row r="6" spans="1:9" x14ac:dyDescent="0.3">
      <c r="A6">
        <v>5</v>
      </c>
      <c r="B6" t="s">
        <v>25</v>
      </c>
      <c r="C6" s="2">
        <v>0.84615384615384615</v>
      </c>
      <c r="D6" s="2">
        <v>0.6224559023066486</v>
      </c>
      <c r="E6" s="2">
        <v>0.68246445497630337</v>
      </c>
      <c r="F6" s="2">
        <f t="shared" si="0"/>
        <v>0.69338252643586162</v>
      </c>
      <c r="H6" t="s">
        <v>26</v>
      </c>
    </row>
    <row r="7" spans="1:9" x14ac:dyDescent="0.3">
      <c r="A7">
        <v>6</v>
      </c>
      <c r="B7" t="s">
        <v>28</v>
      </c>
      <c r="C7" s="2">
        <v>0.84615384615384615</v>
      </c>
      <c r="D7" s="2">
        <v>0.61801994301994301</v>
      </c>
      <c r="E7" s="2">
        <v>0.69093610698365526</v>
      </c>
      <c r="F7" s="2">
        <f t="shared" si="0"/>
        <v>0.69328245979434677</v>
      </c>
    </row>
    <row r="8" spans="1:9" x14ac:dyDescent="0.3">
      <c r="A8">
        <v>7</v>
      </c>
      <c r="B8" t="s">
        <v>29</v>
      </c>
      <c r="C8" s="2">
        <v>0.8571428571428571</v>
      </c>
      <c r="D8" s="2">
        <v>0.58380606060606066</v>
      </c>
      <c r="E8" s="2">
        <v>0.68181818181818177</v>
      </c>
      <c r="F8" s="2">
        <f t="shared" si="0"/>
        <v>0.67664329004329005</v>
      </c>
      <c r="H8" t="s">
        <v>334</v>
      </c>
    </row>
    <row r="9" spans="1:9" x14ac:dyDescent="0.3">
      <c r="A9">
        <v>8</v>
      </c>
      <c r="B9" t="s">
        <v>30</v>
      </c>
      <c r="C9" s="2">
        <v>0.84615384615384615</v>
      </c>
      <c r="D9" s="2">
        <v>0.56267193806111526</v>
      </c>
      <c r="E9" s="2">
        <v>0.71728971962616828</v>
      </c>
      <c r="F9" s="2">
        <f t="shared" si="0"/>
        <v>0.67219686047556126</v>
      </c>
    </row>
    <row r="10" spans="1:9" x14ac:dyDescent="0.3">
      <c r="A10">
        <v>9</v>
      </c>
      <c r="B10" t="s">
        <v>31</v>
      </c>
      <c r="C10" s="2">
        <v>0.84615384615384615</v>
      </c>
      <c r="D10" s="2">
        <v>0.58275345189723216</v>
      </c>
      <c r="E10" s="2">
        <v>0.6722925457102672</v>
      </c>
      <c r="F10" s="2">
        <f t="shared" si="0"/>
        <v>0.67098832391464447</v>
      </c>
    </row>
    <row r="11" spans="1:9" x14ac:dyDescent="0.3">
      <c r="A11">
        <v>10</v>
      </c>
      <c r="B11" t="s">
        <v>32</v>
      </c>
      <c r="C11" s="2">
        <v>0.69230769230769229</v>
      </c>
      <c r="D11" s="2">
        <v>0.66257517460966897</v>
      </c>
      <c r="E11" s="2">
        <v>0.6248153618906942</v>
      </c>
      <c r="F11" s="2">
        <f t="shared" si="0"/>
        <v>0.66056835085443111</v>
      </c>
    </row>
    <row r="12" spans="1:9" x14ac:dyDescent="0.3">
      <c r="A12">
        <v>11</v>
      </c>
      <c r="B12" t="s">
        <v>33</v>
      </c>
      <c r="C12" s="2">
        <v>0.9285714285714286</v>
      </c>
      <c r="D12" s="2">
        <v>0.51866734774958845</v>
      </c>
      <c r="E12" s="2">
        <v>0.65978128797083835</v>
      </c>
      <c r="F12" s="2">
        <f t="shared" si="0"/>
        <v>0.65642185301036093</v>
      </c>
    </row>
    <row r="13" spans="1:9" x14ac:dyDescent="0.3">
      <c r="A13">
        <v>12</v>
      </c>
      <c r="B13" t="s">
        <v>34</v>
      </c>
      <c r="C13" s="2">
        <v>0.8571428571428571</v>
      </c>
      <c r="D13" s="2">
        <v>0.5754777225100155</v>
      </c>
      <c r="E13" s="2">
        <v>0.60470085470085466</v>
      </c>
      <c r="F13" s="2">
        <f t="shared" si="0"/>
        <v>0.65319978921593569</v>
      </c>
    </row>
    <row r="14" spans="1:9" x14ac:dyDescent="0.3">
      <c r="A14">
        <v>13</v>
      </c>
      <c r="B14" t="s">
        <v>35</v>
      </c>
      <c r="C14" s="2">
        <v>0.8571428571428571</v>
      </c>
      <c r="D14" s="2">
        <v>0.57311619272635217</v>
      </c>
      <c r="E14" s="2">
        <v>0.60699588477366251</v>
      </c>
      <c r="F14" s="2">
        <f t="shared" si="0"/>
        <v>0.65259278184230607</v>
      </c>
    </row>
    <row r="15" spans="1:9" x14ac:dyDescent="0.3">
      <c r="A15">
        <v>14</v>
      </c>
      <c r="B15" t="s">
        <v>36</v>
      </c>
      <c r="C15" s="2">
        <v>0.84615384615384615</v>
      </c>
      <c r="D15" s="2">
        <v>0.56526667201714409</v>
      </c>
      <c r="E15" s="2">
        <v>0.62483829236739974</v>
      </c>
      <c r="F15" s="2">
        <f t="shared" si="0"/>
        <v>0.65038137063888346</v>
      </c>
    </row>
    <row r="16" spans="1:9" x14ac:dyDescent="0.3">
      <c r="A16">
        <v>15</v>
      </c>
      <c r="B16" t="s">
        <v>37</v>
      </c>
      <c r="C16" s="2">
        <v>0.7857142857142857</v>
      </c>
      <c r="D16" s="2">
        <v>0.55909976962608543</v>
      </c>
      <c r="E16" s="2">
        <v>0.68277945619335345</v>
      </c>
      <c r="F16" s="2">
        <f t="shared" si="0"/>
        <v>0.6466733202899525</v>
      </c>
    </row>
    <row r="17" spans="1:6" x14ac:dyDescent="0.3">
      <c r="A17">
        <v>16</v>
      </c>
      <c r="B17" t="s">
        <v>39</v>
      </c>
      <c r="C17" s="2">
        <v>0.7142857142857143</v>
      </c>
      <c r="D17" s="2">
        <v>0.5932005832477284</v>
      </c>
      <c r="E17" s="2">
        <v>0.66806722689075626</v>
      </c>
      <c r="F17" s="2">
        <f t="shared" si="0"/>
        <v>0.64218852691798178</v>
      </c>
    </row>
    <row r="18" spans="1:6" x14ac:dyDescent="0.3">
      <c r="A18">
        <v>17</v>
      </c>
      <c r="B18" t="s">
        <v>40</v>
      </c>
      <c r="C18" s="2">
        <v>0.84615384615384615</v>
      </c>
      <c r="D18" s="2">
        <v>0.54208292799842095</v>
      </c>
      <c r="E18" s="2">
        <v>0.63195435092724683</v>
      </c>
      <c r="F18" s="2">
        <f t="shared" si="0"/>
        <v>0.64056851326948372</v>
      </c>
    </row>
    <row r="19" spans="1:6" x14ac:dyDescent="0.3">
      <c r="A19">
        <v>18</v>
      </c>
      <c r="B19" t="s">
        <v>41</v>
      </c>
      <c r="C19" s="2">
        <v>0.8571428571428571</v>
      </c>
      <c r="D19" s="2">
        <v>0.54024875168215492</v>
      </c>
      <c r="E19" s="2">
        <v>0.61363636363636365</v>
      </c>
      <c r="F19" s="2">
        <f t="shared" si="0"/>
        <v>0.63781918103588264</v>
      </c>
    </row>
    <row r="20" spans="1:6" x14ac:dyDescent="0.3">
      <c r="A20">
        <v>19</v>
      </c>
      <c r="B20" t="s">
        <v>42</v>
      </c>
      <c r="C20" s="2">
        <v>0.7857142857142857</v>
      </c>
      <c r="D20" s="2">
        <v>0.55892343620326945</v>
      </c>
      <c r="E20" s="2">
        <v>0.64541213063763603</v>
      </c>
      <c r="F20" s="2">
        <f t="shared" si="0"/>
        <v>0.63724332218961521</v>
      </c>
    </row>
    <row r="21" spans="1:6" x14ac:dyDescent="0.3">
      <c r="A21">
        <v>20</v>
      </c>
      <c r="B21" t="s">
        <v>43</v>
      </c>
      <c r="C21" s="2">
        <v>0.76923076923076927</v>
      </c>
      <c r="D21" s="2">
        <v>0.55771572208475717</v>
      </c>
      <c r="E21" s="2">
        <v>0.6479690522243714</v>
      </c>
      <c r="F21" s="2">
        <f t="shared" si="0"/>
        <v>0.63315781640616375</v>
      </c>
    </row>
    <row r="22" spans="1:6" x14ac:dyDescent="0.3">
      <c r="A22">
        <v>21</v>
      </c>
      <c r="B22" t="s">
        <v>44</v>
      </c>
      <c r="C22" s="2">
        <v>0.84615384615384615</v>
      </c>
      <c r="D22" s="2">
        <v>0.53629596322941653</v>
      </c>
      <c r="E22" s="2">
        <v>0.60190217391304346</v>
      </c>
      <c r="F22" s="2">
        <f t="shared" si="0"/>
        <v>0.63016198663143064</v>
      </c>
    </row>
    <row r="23" spans="1:6" x14ac:dyDescent="0.3">
      <c r="A23">
        <v>22</v>
      </c>
      <c r="B23" t="s">
        <v>45</v>
      </c>
      <c r="C23" s="2">
        <v>0.7857142857142857</v>
      </c>
      <c r="D23" s="2">
        <v>0.55898560407494335</v>
      </c>
      <c r="E23" s="2">
        <v>0.61594202898550721</v>
      </c>
      <c r="F23" s="2">
        <f t="shared" si="0"/>
        <v>0.62990688071241996</v>
      </c>
    </row>
    <row r="24" spans="1:6" x14ac:dyDescent="0.3">
      <c r="A24">
        <v>23</v>
      </c>
      <c r="B24" t="s">
        <v>46</v>
      </c>
      <c r="C24" s="2">
        <v>0.7857142857142857</v>
      </c>
      <c r="D24" s="2">
        <v>0.55002426630124479</v>
      </c>
      <c r="E24" s="2">
        <v>0.6296791443850267</v>
      </c>
      <c r="F24" s="2">
        <f t="shared" si="0"/>
        <v>0.62886049067545047</v>
      </c>
    </row>
    <row r="25" spans="1:6" x14ac:dyDescent="0.3">
      <c r="A25">
        <v>24</v>
      </c>
      <c r="B25" t="s">
        <v>0</v>
      </c>
      <c r="C25" s="2">
        <v>0.69230769230769229</v>
      </c>
      <c r="D25" s="2">
        <v>0.60426103866392133</v>
      </c>
      <c r="E25" s="2">
        <v>0.60499265785609402</v>
      </c>
      <c r="F25" s="2">
        <f t="shared" si="0"/>
        <v>0.62645560687290724</v>
      </c>
    </row>
    <row r="26" spans="1:6" x14ac:dyDescent="0.3">
      <c r="A26">
        <v>25</v>
      </c>
      <c r="B26" t="s">
        <v>47</v>
      </c>
      <c r="C26" s="2">
        <v>0.7857142857142857</v>
      </c>
      <c r="D26" s="2">
        <v>0.53103150625809237</v>
      </c>
      <c r="E26" s="2">
        <v>0.65799256505576209</v>
      </c>
      <c r="F26" s="2">
        <f t="shared" si="0"/>
        <v>0.62644246582155816</v>
      </c>
    </row>
    <row r="27" spans="1:6" x14ac:dyDescent="0.3">
      <c r="A27">
        <v>26</v>
      </c>
      <c r="B27" t="s">
        <v>48</v>
      </c>
      <c r="C27" s="2">
        <v>0.76923076923076927</v>
      </c>
      <c r="D27" s="2">
        <v>0.53129736455152132</v>
      </c>
      <c r="E27" s="2">
        <v>0.65353418308227118</v>
      </c>
      <c r="F27" s="2">
        <f t="shared" si="0"/>
        <v>0.62133992035402075</v>
      </c>
    </row>
    <row r="28" spans="1:6" x14ac:dyDescent="0.3">
      <c r="A28">
        <v>27</v>
      </c>
      <c r="B28" t="s">
        <v>49</v>
      </c>
      <c r="C28" s="2">
        <v>0.76923076923076927</v>
      </c>
      <c r="D28" s="2">
        <v>0.54853212711147969</v>
      </c>
      <c r="E28" s="2">
        <v>0.55623721881390598</v>
      </c>
      <c r="F28" s="2">
        <f t="shared" si="0"/>
        <v>0.60563306056690869</v>
      </c>
    </row>
    <row r="29" spans="1:6" x14ac:dyDescent="0.3">
      <c r="A29">
        <v>28</v>
      </c>
      <c r="B29" t="s">
        <v>50</v>
      </c>
      <c r="C29" s="2">
        <v>0.61538461538461542</v>
      </c>
      <c r="D29" s="2">
        <v>0.58565400843881854</v>
      </c>
      <c r="E29" s="2">
        <v>0.6227544910179641</v>
      </c>
      <c r="F29" s="2">
        <f t="shared" si="0"/>
        <v>0.60236178082005409</v>
      </c>
    </row>
    <row r="30" spans="1:6" x14ac:dyDescent="0.3">
      <c r="A30">
        <v>29</v>
      </c>
      <c r="B30" t="s">
        <v>38</v>
      </c>
      <c r="C30" s="2">
        <v>0.61538461538461542</v>
      </c>
      <c r="D30" s="2">
        <v>0.60396688403017518</v>
      </c>
      <c r="E30" s="2">
        <v>0.56720827178729694</v>
      </c>
      <c r="F30" s="2">
        <f t="shared" si="0"/>
        <v>0.59763166380806565</v>
      </c>
    </row>
    <row r="31" spans="1:6" x14ac:dyDescent="0.3">
      <c r="A31">
        <v>30</v>
      </c>
      <c r="B31" t="s">
        <v>51</v>
      </c>
      <c r="C31" s="2">
        <v>0.76923076923076927</v>
      </c>
      <c r="D31" s="2">
        <v>0.48936527388406725</v>
      </c>
      <c r="E31" s="2">
        <v>0.62585034013605445</v>
      </c>
      <c r="F31" s="2">
        <f t="shared" si="0"/>
        <v>0.59345291428373947</v>
      </c>
    </row>
    <row r="32" spans="1:6" x14ac:dyDescent="0.3">
      <c r="A32">
        <v>31</v>
      </c>
      <c r="B32" t="s">
        <v>52</v>
      </c>
      <c r="C32" s="2">
        <v>0.61538461538461542</v>
      </c>
      <c r="D32" s="2">
        <v>0.59636470985155199</v>
      </c>
      <c r="E32" s="2">
        <v>0.56196319018404906</v>
      </c>
      <c r="F32" s="2">
        <f t="shared" si="0"/>
        <v>0.59251930631794214</v>
      </c>
    </row>
    <row r="33" spans="1:6" x14ac:dyDescent="0.3">
      <c r="A33">
        <v>32</v>
      </c>
      <c r="B33" t="s">
        <v>53</v>
      </c>
      <c r="C33" s="2">
        <v>0.6428571428571429</v>
      </c>
      <c r="D33" s="2">
        <v>0.57686288672204167</v>
      </c>
      <c r="E33" s="2">
        <v>0.54161640530759947</v>
      </c>
      <c r="F33" s="2">
        <f t="shared" si="0"/>
        <v>0.58454983040220643</v>
      </c>
    </row>
    <row r="34" spans="1:6" x14ac:dyDescent="0.3">
      <c r="A34">
        <v>33</v>
      </c>
      <c r="B34" t="s">
        <v>54</v>
      </c>
      <c r="C34" s="2">
        <v>0.61538461538461542</v>
      </c>
      <c r="D34" s="2">
        <v>0.59374429768779391</v>
      </c>
      <c r="E34" s="2">
        <v>0.52684563758389258</v>
      </c>
      <c r="F34" s="2">
        <f t="shared" si="0"/>
        <v>0.58242971208602401</v>
      </c>
    </row>
    <row r="35" spans="1:6" x14ac:dyDescent="0.3">
      <c r="A35">
        <v>34</v>
      </c>
      <c r="B35" t="s">
        <v>55</v>
      </c>
      <c r="C35" s="2">
        <v>0.61538461538461542</v>
      </c>
      <c r="D35" s="2">
        <v>0.58470341771239509</v>
      </c>
      <c r="E35" s="2">
        <v>0.52487562189054726</v>
      </c>
      <c r="F35" s="2">
        <f t="shared" si="0"/>
        <v>0.57741676817498822</v>
      </c>
    </row>
    <row r="36" spans="1:6" x14ac:dyDescent="0.3">
      <c r="A36">
        <v>35</v>
      </c>
      <c r="B36" t="s">
        <v>56</v>
      </c>
      <c r="C36" s="2">
        <v>0.61538461538461542</v>
      </c>
      <c r="D36" s="2">
        <v>0.55303876528901097</v>
      </c>
      <c r="E36" s="2">
        <v>0.58069381598793368</v>
      </c>
      <c r="F36" s="2">
        <f t="shared" si="0"/>
        <v>0.57553899048764279</v>
      </c>
    </row>
    <row r="37" spans="1:6" x14ac:dyDescent="0.3">
      <c r="A37">
        <v>36</v>
      </c>
      <c r="B37" t="s">
        <v>57</v>
      </c>
      <c r="C37" s="2">
        <v>0.61538461538461542</v>
      </c>
      <c r="D37" s="2">
        <v>0.54779174725983237</v>
      </c>
      <c r="E37" s="2">
        <v>0.58443708609271527</v>
      </c>
      <c r="F37" s="2">
        <f t="shared" si="0"/>
        <v>0.5738512989992488</v>
      </c>
    </row>
    <row r="38" spans="1:6" x14ac:dyDescent="0.3">
      <c r="A38">
        <v>37</v>
      </c>
      <c r="B38" t="s">
        <v>58</v>
      </c>
      <c r="C38" s="2">
        <v>0.61538461538461542</v>
      </c>
      <c r="D38" s="2">
        <v>0.51362042046004308</v>
      </c>
      <c r="E38" s="2">
        <v>0.64308176100628933</v>
      </c>
      <c r="F38" s="2">
        <f t="shared" si="0"/>
        <v>0.57142680432774773</v>
      </c>
    </row>
    <row r="39" spans="1:6" x14ac:dyDescent="0.3">
      <c r="A39">
        <v>38</v>
      </c>
      <c r="B39" t="s">
        <v>59</v>
      </c>
      <c r="C39" s="2">
        <v>0.61538461538461542</v>
      </c>
      <c r="D39" s="2">
        <v>0.58562312312312315</v>
      </c>
      <c r="E39" s="2">
        <v>0.49768518518518517</v>
      </c>
      <c r="F39" s="2">
        <f t="shared" si="0"/>
        <v>0.57107901170401176</v>
      </c>
    </row>
    <row r="40" spans="1:6" x14ac:dyDescent="0.3">
      <c r="A40">
        <v>39</v>
      </c>
      <c r="B40" t="s">
        <v>60</v>
      </c>
      <c r="C40" s="2">
        <v>0.53846153846153844</v>
      </c>
      <c r="D40" s="2">
        <v>0.57550860719874808</v>
      </c>
      <c r="E40" s="2">
        <v>0.58265582655826553</v>
      </c>
      <c r="F40" s="2">
        <f t="shared" si="0"/>
        <v>0.56803364485432506</v>
      </c>
    </row>
    <row r="41" spans="1:6" x14ac:dyDescent="0.3">
      <c r="A41">
        <v>40</v>
      </c>
      <c r="B41" t="s">
        <v>61</v>
      </c>
      <c r="C41" s="2">
        <v>0.61538461538461542</v>
      </c>
      <c r="D41" s="2">
        <v>0.54699097864565493</v>
      </c>
      <c r="E41" s="2">
        <v>0.54805194805194801</v>
      </c>
      <c r="F41" s="2">
        <f t="shared" si="0"/>
        <v>0.5643546301819683</v>
      </c>
    </row>
    <row r="42" spans="1:6" x14ac:dyDescent="0.3">
      <c r="A42">
        <v>41</v>
      </c>
      <c r="B42" t="s">
        <v>62</v>
      </c>
      <c r="C42" s="2">
        <v>0.53846153846153844</v>
      </c>
      <c r="D42" s="2">
        <v>0.58230439699495939</v>
      </c>
      <c r="E42" s="2">
        <v>0.55364238410596023</v>
      </c>
      <c r="F42" s="2">
        <f t="shared" si="0"/>
        <v>0.56417817913935442</v>
      </c>
    </row>
    <row r="43" spans="1:6" x14ac:dyDescent="0.3">
      <c r="A43">
        <v>42</v>
      </c>
      <c r="B43" t="s">
        <v>63</v>
      </c>
      <c r="C43" s="2">
        <v>0.61538461538461542</v>
      </c>
      <c r="D43" s="2">
        <v>0.5625459737217825</v>
      </c>
      <c r="E43" s="2">
        <v>0.50757575757575757</v>
      </c>
      <c r="F43" s="2">
        <f t="shared" si="0"/>
        <v>0.5620130801009845</v>
      </c>
    </row>
    <row r="44" spans="1:6" x14ac:dyDescent="0.3">
      <c r="A44">
        <v>43</v>
      </c>
      <c r="B44" t="s">
        <v>64</v>
      </c>
      <c r="C44" s="2">
        <v>0.66666666666666663</v>
      </c>
      <c r="D44" s="2">
        <v>0.53270226804375875</v>
      </c>
      <c r="E44" s="2">
        <v>0.51521298174442187</v>
      </c>
      <c r="F44" s="2">
        <f t="shared" si="0"/>
        <v>0.56182104612465145</v>
      </c>
    </row>
    <row r="45" spans="1:6" x14ac:dyDescent="0.3">
      <c r="A45">
        <v>44</v>
      </c>
      <c r="B45" t="s">
        <v>65</v>
      </c>
      <c r="C45" s="2">
        <v>0.61538461538461542</v>
      </c>
      <c r="D45" s="2">
        <v>0.52162139000771279</v>
      </c>
      <c r="E45" s="2">
        <v>0.58823529411764708</v>
      </c>
      <c r="F45" s="2">
        <f t="shared" si="0"/>
        <v>0.56171567237942199</v>
      </c>
    </row>
    <row r="46" spans="1:6" x14ac:dyDescent="0.3">
      <c r="A46">
        <v>45</v>
      </c>
      <c r="B46" t="s">
        <v>66</v>
      </c>
      <c r="C46" s="2">
        <v>0.61538461538461542</v>
      </c>
      <c r="D46" s="2">
        <v>0.55199894352721768</v>
      </c>
      <c r="E46" s="2">
        <v>0.52528548123980423</v>
      </c>
      <c r="F46" s="2">
        <f t="shared" si="0"/>
        <v>0.56116699591971375</v>
      </c>
    </row>
    <row r="47" spans="1:6" x14ac:dyDescent="0.3">
      <c r="A47">
        <v>46</v>
      </c>
      <c r="B47" t="s">
        <v>67</v>
      </c>
      <c r="C47" s="2">
        <v>0.76923076923076927</v>
      </c>
      <c r="D47" s="2">
        <v>0.43770169224714683</v>
      </c>
      <c r="E47" s="2">
        <v>0.59773371104815864</v>
      </c>
      <c r="F47" s="2">
        <f t="shared" si="0"/>
        <v>0.56059196619330542</v>
      </c>
    </row>
    <row r="48" spans="1:6" x14ac:dyDescent="0.3">
      <c r="A48">
        <v>47</v>
      </c>
      <c r="B48" t="s">
        <v>68</v>
      </c>
      <c r="C48" s="2">
        <v>0.53846153846153844</v>
      </c>
      <c r="D48" s="2">
        <v>0.57060053845982683</v>
      </c>
      <c r="E48" s="2">
        <v>0.55699481865284972</v>
      </c>
      <c r="F48" s="2">
        <f t="shared" si="0"/>
        <v>0.55916435850851043</v>
      </c>
    </row>
    <row r="49" spans="1:6" x14ac:dyDescent="0.3">
      <c r="A49">
        <v>48</v>
      </c>
      <c r="B49" t="s">
        <v>69</v>
      </c>
      <c r="C49" s="2">
        <v>0.61538461538461542</v>
      </c>
      <c r="D49" s="2">
        <v>0.52471924211054644</v>
      </c>
      <c r="E49" s="2">
        <v>0.55540166204986152</v>
      </c>
      <c r="F49" s="2">
        <f t="shared" si="0"/>
        <v>0.55505619041389243</v>
      </c>
    </row>
    <row r="50" spans="1:6" x14ac:dyDescent="0.3">
      <c r="A50">
        <v>49</v>
      </c>
      <c r="B50" t="s">
        <v>70</v>
      </c>
      <c r="C50" s="2">
        <v>0.53846153846153844</v>
      </c>
      <c r="D50" s="2">
        <v>0.57595040104982653</v>
      </c>
      <c r="E50" s="2">
        <v>0.52781740370898711</v>
      </c>
      <c r="F50" s="2">
        <f t="shared" si="0"/>
        <v>0.55454493606754474</v>
      </c>
    </row>
    <row r="51" spans="1:6" x14ac:dyDescent="0.3">
      <c r="A51">
        <v>50</v>
      </c>
      <c r="B51" t="s">
        <v>71</v>
      </c>
      <c r="C51" s="2">
        <v>0.61538461538461542</v>
      </c>
      <c r="D51" s="2">
        <v>0.53949169270364739</v>
      </c>
      <c r="E51" s="2">
        <v>0.52272727272727271</v>
      </c>
      <c r="F51" s="2">
        <f t="shared" si="0"/>
        <v>0.55427381837979572</v>
      </c>
    </row>
    <row r="52" spans="1:6" x14ac:dyDescent="0.3">
      <c r="A52">
        <v>51</v>
      </c>
      <c r="B52" t="s">
        <v>72</v>
      </c>
      <c r="C52" s="2">
        <v>0.61538461538461542</v>
      </c>
      <c r="D52" s="2">
        <v>0.51417537355353327</v>
      </c>
      <c r="E52" s="2">
        <v>0.5657534246575342</v>
      </c>
      <c r="F52" s="2">
        <f t="shared" si="0"/>
        <v>0.55237219678730409</v>
      </c>
    </row>
    <row r="53" spans="1:6" x14ac:dyDescent="0.3">
      <c r="A53">
        <v>52</v>
      </c>
      <c r="B53" t="s">
        <v>73</v>
      </c>
      <c r="C53" s="2">
        <v>0.53846153846153844</v>
      </c>
      <c r="D53" s="2">
        <v>0.59158426576459366</v>
      </c>
      <c r="E53" s="2">
        <v>0.48780487804878048</v>
      </c>
      <c r="F53" s="2">
        <f t="shared" si="0"/>
        <v>0.55235873700987659</v>
      </c>
    </row>
    <row r="54" spans="1:6" x14ac:dyDescent="0.3">
      <c r="A54">
        <v>53</v>
      </c>
      <c r="B54" t="s">
        <v>74</v>
      </c>
      <c r="C54" s="2">
        <v>0.61538461538461542</v>
      </c>
      <c r="D54" s="2">
        <v>0.54283165120931087</v>
      </c>
      <c r="E54" s="2">
        <v>0.50368188512518408</v>
      </c>
      <c r="F54" s="2">
        <f t="shared" si="0"/>
        <v>0.55118245073210526</v>
      </c>
    </row>
    <row r="55" spans="1:6" x14ac:dyDescent="0.3">
      <c r="A55">
        <v>54</v>
      </c>
      <c r="B55" t="s">
        <v>75</v>
      </c>
      <c r="C55" s="2">
        <v>0.61538461538461542</v>
      </c>
      <c r="D55" s="2">
        <v>0.550091650513437</v>
      </c>
      <c r="E55" s="2">
        <v>0.48500881834215165</v>
      </c>
      <c r="F55" s="2">
        <f t="shared" si="0"/>
        <v>0.55014418368841023</v>
      </c>
    </row>
    <row r="56" spans="1:6" x14ac:dyDescent="0.3">
      <c r="A56">
        <v>55</v>
      </c>
      <c r="B56" t="s">
        <v>76</v>
      </c>
      <c r="C56" s="2">
        <v>0.69230769230769229</v>
      </c>
      <c r="D56" s="2">
        <v>0.47316704459561604</v>
      </c>
      <c r="E56" s="2">
        <v>0.55837563451776651</v>
      </c>
      <c r="F56" s="2">
        <f t="shared" si="0"/>
        <v>0.54925435400417277</v>
      </c>
    </row>
    <row r="57" spans="1:6" x14ac:dyDescent="0.3">
      <c r="A57">
        <v>56</v>
      </c>
      <c r="B57" t="s">
        <v>77</v>
      </c>
      <c r="C57" s="2">
        <v>0.61538461538461542</v>
      </c>
      <c r="D57" s="2">
        <v>0.5385512531467268</v>
      </c>
      <c r="E57" s="2">
        <v>0.49197860962566847</v>
      </c>
      <c r="F57" s="2">
        <f t="shared" si="0"/>
        <v>0.54611643282593436</v>
      </c>
    </row>
    <row r="58" spans="1:6" x14ac:dyDescent="0.3">
      <c r="A58">
        <v>57</v>
      </c>
      <c r="B58" t="s">
        <v>78</v>
      </c>
      <c r="C58" s="2">
        <v>0.53846153846153844</v>
      </c>
      <c r="D58" s="2">
        <v>0.57167518608196577</v>
      </c>
      <c r="E58" s="2">
        <v>0.5</v>
      </c>
      <c r="F58" s="2">
        <f t="shared" si="0"/>
        <v>0.54545297765636747</v>
      </c>
    </row>
    <row r="59" spans="1:6" x14ac:dyDescent="0.3">
      <c r="A59">
        <v>58</v>
      </c>
      <c r="B59" t="s">
        <v>79</v>
      </c>
      <c r="C59" s="2">
        <v>0.46153846153846156</v>
      </c>
      <c r="D59" s="2">
        <v>0.61418415120513259</v>
      </c>
      <c r="E59" s="2">
        <v>0.4891008174386921</v>
      </c>
      <c r="F59" s="2">
        <f t="shared" si="0"/>
        <v>0.54475189534685464</v>
      </c>
    </row>
    <row r="60" spans="1:6" x14ac:dyDescent="0.3">
      <c r="A60">
        <v>59</v>
      </c>
      <c r="B60" t="s">
        <v>80</v>
      </c>
      <c r="C60" s="2">
        <v>0.61538461538461542</v>
      </c>
      <c r="D60" s="2">
        <v>0.52381715825461317</v>
      </c>
      <c r="E60" s="2">
        <v>0.49659863945578231</v>
      </c>
      <c r="F60" s="2">
        <f t="shared" si="0"/>
        <v>0.53990439283740599</v>
      </c>
    </row>
    <row r="61" spans="1:6" x14ac:dyDescent="0.3">
      <c r="A61">
        <v>60</v>
      </c>
      <c r="B61" t="s">
        <v>81</v>
      </c>
      <c r="C61" s="2">
        <v>0.53846153846153844</v>
      </c>
      <c r="D61" s="2">
        <v>0.56130146449295382</v>
      </c>
      <c r="E61" s="2">
        <v>0.49828767123287671</v>
      </c>
      <c r="F61" s="2">
        <f t="shared" si="0"/>
        <v>0.53983803467008074</v>
      </c>
    </row>
    <row r="62" spans="1:6" x14ac:dyDescent="0.3">
      <c r="A62">
        <v>61</v>
      </c>
      <c r="B62" t="s">
        <v>82</v>
      </c>
      <c r="C62" s="2">
        <v>0.46153846153846156</v>
      </c>
      <c r="D62" s="2">
        <v>0.59379668791953366</v>
      </c>
      <c r="E62" s="2">
        <v>0.50068965517241382</v>
      </c>
      <c r="F62" s="2">
        <f t="shared" si="0"/>
        <v>0.53745537313748559</v>
      </c>
    </row>
    <row r="63" spans="1:6" x14ac:dyDescent="0.3">
      <c r="A63">
        <v>62</v>
      </c>
      <c r="B63" t="s">
        <v>83</v>
      </c>
      <c r="C63" s="2">
        <v>0.46153846153846156</v>
      </c>
      <c r="D63" s="2">
        <v>0.56084423615179324</v>
      </c>
      <c r="E63" s="2">
        <v>0.55946398659966501</v>
      </c>
      <c r="F63" s="2">
        <f t="shared" si="0"/>
        <v>0.53567273011042826</v>
      </c>
    </row>
    <row r="64" spans="1:6" x14ac:dyDescent="0.3">
      <c r="A64">
        <v>63</v>
      </c>
      <c r="B64" t="s">
        <v>84</v>
      </c>
      <c r="C64" s="2">
        <v>0.5714285714285714</v>
      </c>
      <c r="D64" s="2">
        <v>0.55225859150044954</v>
      </c>
      <c r="E64" s="2">
        <v>0.46174863387978143</v>
      </c>
      <c r="F64" s="2">
        <f t="shared" si="0"/>
        <v>0.53442359707731302</v>
      </c>
    </row>
    <row r="65" spans="1:6" x14ac:dyDescent="0.3">
      <c r="A65">
        <v>64</v>
      </c>
      <c r="B65" t="s">
        <v>85</v>
      </c>
      <c r="C65" s="2">
        <v>0.5</v>
      </c>
      <c r="D65" s="2">
        <v>0.52835915391291799</v>
      </c>
      <c r="E65" s="2">
        <v>0.56610800744878953</v>
      </c>
      <c r="F65" s="2">
        <f t="shared" si="0"/>
        <v>0.53070657881865635</v>
      </c>
    </row>
    <row r="66" spans="1:6" x14ac:dyDescent="0.3">
      <c r="A66">
        <v>65</v>
      </c>
      <c r="B66" t="s">
        <v>86</v>
      </c>
      <c r="C66" s="2">
        <v>0.53846153846153844</v>
      </c>
      <c r="D66" s="2">
        <v>0.50273130296494783</v>
      </c>
      <c r="E66" s="2">
        <v>0.5638432364096081</v>
      </c>
      <c r="F66" s="2">
        <f t="shared" ref="F66:F129" si="1">(0.25*C66)+(0.5*D66)+(0.25*E66)</f>
        <v>0.52694184520026055</v>
      </c>
    </row>
    <row r="67" spans="1:6" x14ac:dyDescent="0.3">
      <c r="A67">
        <v>66</v>
      </c>
      <c r="B67" t="s">
        <v>87</v>
      </c>
      <c r="C67" s="2">
        <v>0.33333333333333331</v>
      </c>
      <c r="D67" s="2">
        <v>0.65445871906291331</v>
      </c>
      <c r="E67" s="2">
        <v>0.46219931271477666</v>
      </c>
      <c r="F67" s="2">
        <f t="shared" si="1"/>
        <v>0.52611252104348416</v>
      </c>
    </row>
    <row r="68" spans="1:6" x14ac:dyDescent="0.3">
      <c r="A68">
        <v>67</v>
      </c>
      <c r="B68" t="s">
        <v>88</v>
      </c>
      <c r="C68" s="2">
        <v>0.53846153846153844</v>
      </c>
      <c r="D68" s="2">
        <v>0.49831541351882375</v>
      </c>
      <c r="E68" s="2">
        <v>0.56062581486310303</v>
      </c>
      <c r="F68" s="2">
        <f t="shared" si="1"/>
        <v>0.52392954509057221</v>
      </c>
    </row>
    <row r="69" spans="1:6" x14ac:dyDescent="0.3">
      <c r="A69">
        <v>68</v>
      </c>
      <c r="B69" t="s">
        <v>89</v>
      </c>
      <c r="C69" s="2">
        <v>0.46153846153846156</v>
      </c>
      <c r="D69" s="2">
        <v>0.53983853400181259</v>
      </c>
      <c r="E69" s="2">
        <v>0.5461624026696329</v>
      </c>
      <c r="F69" s="2">
        <f t="shared" si="1"/>
        <v>0.52184448305292996</v>
      </c>
    </row>
    <row r="70" spans="1:6" x14ac:dyDescent="0.3">
      <c r="A70">
        <v>69</v>
      </c>
      <c r="B70" t="s">
        <v>90</v>
      </c>
      <c r="C70" s="2">
        <v>0.6428571428571429</v>
      </c>
      <c r="D70" s="2">
        <v>0.46283459325821324</v>
      </c>
      <c r="E70" s="2">
        <v>0.51757188498402551</v>
      </c>
      <c r="F70" s="2">
        <f t="shared" si="1"/>
        <v>0.52152455358939875</v>
      </c>
    </row>
    <row r="71" spans="1:6" x14ac:dyDescent="0.3">
      <c r="A71">
        <v>70</v>
      </c>
      <c r="B71" t="s">
        <v>91</v>
      </c>
      <c r="C71" s="2">
        <v>0.53846153846153844</v>
      </c>
      <c r="D71" s="2">
        <v>0.51528214736242883</v>
      </c>
      <c r="E71" s="2">
        <v>0.50363901018922852</v>
      </c>
      <c r="F71" s="2">
        <f t="shared" si="1"/>
        <v>0.51816621084390624</v>
      </c>
    </row>
    <row r="72" spans="1:6" x14ac:dyDescent="0.3">
      <c r="A72">
        <v>71</v>
      </c>
      <c r="B72" t="s">
        <v>92</v>
      </c>
      <c r="C72" s="2">
        <v>0.61538461538461542</v>
      </c>
      <c r="D72" s="2">
        <v>0.45704278731801667</v>
      </c>
      <c r="E72" s="2">
        <v>0.53914141414141414</v>
      </c>
      <c r="F72" s="2">
        <f t="shared" si="1"/>
        <v>0.51715290104051581</v>
      </c>
    </row>
    <row r="73" spans="1:6" x14ac:dyDescent="0.3">
      <c r="A73">
        <v>72</v>
      </c>
      <c r="B73" t="s">
        <v>93</v>
      </c>
      <c r="C73" s="2">
        <v>0.41666666666666669</v>
      </c>
      <c r="D73" s="2">
        <v>0.55803683826939643</v>
      </c>
      <c r="E73" s="2">
        <v>0.53450807635829667</v>
      </c>
      <c r="F73" s="2">
        <f t="shared" si="1"/>
        <v>0.51681210489093909</v>
      </c>
    </row>
    <row r="74" spans="1:6" x14ac:dyDescent="0.3">
      <c r="A74">
        <v>73</v>
      </c>
      <c r="B74" t="s">
        <v>94</v>
      </c>
      <c r="C74" s="2">
        <v>0.46153846153846156</v>
      </c>
      <c r="D74" s="2">
        <v>0.56338626651126644</v>
      </c>
      <c r="E74" s="2">
        <v>0.47421383647798743</v>
      </c>
      <c r="F74" s="2">
        <f t="shared" si="1"/>
        <v>0.51563120775974547</v>
      </c>
    </row>
    <row r="75" spans="1:6" x14ac:dyDescent="0.3">
      <c r="A75">
        <v>74</v>
      </c>
      <c r="B75" t="s">
        <v>95</v>
      </c>
      <c r="C75" s="2">
        <v>0.5714285714285714</v>
      </c>
      <c r="D75" s="2">
        <v>0.47643448555381857</v>
      </c>
      <c r="E75" s="2">
        <v>0.51824817518248179</v>
      </c>
      <c r="F75" s="2">
        <f t="shared" si="1"/>
        <v>0.51063642942967258</v>
      </c>
    </row>
    <row r="76" spans="1:6" x14ac:dyDescent="0.3">
      <c r="A76">
        <v>75</v>
      </c>
      <c r="B76" t="s">
        <v>96</v>
      </c>
      <c r="C76" s="2">
        <v>0.41666666666666669</v>
      </c>
      <c r="D76" s="2">
        <v>0.56541636755204594</v>
      </c>
      <c r="E76" s="2">
        <v>0.48952879581151831</v>
      </c>
      <c r="F76" s="2">
        <f t="shared" si="1"/>
        <v>0.50925704939556926</v>
      </c>
    </row>
    <row r="77" spans="1:6" x14ac:dyDescent="0.3">
      <c r="A77">
        <v>76</v>
      </c>
      <c r="B77" t="s">
        <v>97</v>
      </c>
      <c r="C77" s="2">
        <v>0.53846153846153844</v>
      </c>
      <c r="D77" s="2">
        <v>0.50867921285554696</v>
      </c>
      <c r="E77" s="2">
        <v>0.47960444993819529</v>
      </c>
      <c r="F77" s="2">
        <f t="shared" si="1"/>
        <v>0.50885610352770694</v>
      </c>
    </row>
    <row r="78" spans="1:6" x14ac:dyDescent="0.3">
      <c r="A78">
        <v>77</v>
      </c>
      <c r="B78" t="s">
        <v>98</v>
      </c>
      <c r="C78" s="2">
        <v>0.53846153846153844</v>
      </c>
      <c r="D78" s="2">
        <v>0.50804144921718186</v>
      </c>
      <c r="E78" s="2">
        <v>0.47858942065491183</v>
      </c>
      <c r="F78" s="2">
        <f t="shared" si="1"/>
        <v>0.50828346438770344</v>
      </c>
    </row>
    <row r="79" spans="1:6" x14ac:dyDescent="0.3">
      <c r="A79">
        <v>78</v>
      </c>
      <c r="B79" t="s">
        <v>99</v>
      </c>
      <c r="C79" s="2">
        <v>0.53846153846153844</v>
      </c>
      <c r="D79" s="2">
        <v>0.50908171693867665</v>
      </c>
      <c r="E79" s="2">
        <v>0.46294184720638543</v>
      </c>
      <c r="F79" s="2">
        <f t="shared" si="1"/>
        <v>0.50489170488631929</v>
      </c>
    </row>
    <row r="80" spans="1:6" x14ac:dyDescent="0.3">
      <c r="A80">
        <v>79</v>
      </c>
      <c r="B80" t="s">
        <v>100</v>
      </c>
      <c r="C80" s="2">
        <v>0.41666666666666669</v>
      </c>
      <c r="D80" s="2">
        <v>0.55800193827099653</v>
      </c>
      <c r="E80" s="2">
        <v>0.46401225114854516</v>
      </c>
      <c r="F80" s="2">
        <f t="shared" si="1"/>
        <v>0.49917069858930124</v>
      </c>
    </row>
    <row r="81" spans="1:6" x14ac:dyDescent="0.3">
      <c r="A81">
        <v>80</v>
      </c>
      <c r="B81" t="s">
        <v>101</v>
      </c>
      <c r="C81" s="2">
        <v>0.33333333333333331</v>
      </c>
      <c r="D81" s="2">
        <v>0.59073404131170504</v>
      </c>
      <c r="E81" s="2">
        <v>0.47422680412371132</v>
      </c>
      <c r="F81" s="2">
        <f t="shared" si="1"/>
        <v>0.49725705502011364</v>
      </c>
    </row>
    <row r="82" spans="1:6" x14ac:dyDescent="0.3">
      <c r="A82">
        <v>81</v>
      </c>
      <c r="B82" t="s">
        <v>102</v>
      </c>
      <c r="C82" s="2">
        <v>0.33333333333333331</v>
      </c>
      <c r="D82" s="2">
        <v>0.59637563151559581</v>
      </c>
      <c r="E82" s="2">
        <v>0.45743145743145741</v>
      </c>
      <c r="F82" s="2">
        <f t="shared" si="1"/>
        <v>0.49587901344899554</v>
      </c>
    </row>
    <row r="83" spans="1:6" x14ac:dyDescent="0.3">
      <c r="A83">
        <v>82</v>
      </c>
      <c r="B83" t="s">
        <v>103</v>
      </c>
      <c r="C83" s="2">
        <v>0.41666666666666669</v>
      </c>
      <c r="D83" s="2">
        <v>0.51945749775998662</v>
      </c>
      <c r="E83" s="2">
        <v>0.52578616352201257</v>
      </c>
      <c r="F83" s="2">
        <f t="shared" si="1"/>
        <v>0.49534195642716317</v>
      </c>
    </row>
    <row r="84" spans="1:6" x14ac:dyDescent="0.3">
      <c r="A84">
        <v>83</v>
      </c>
      <c r="B84" t="s">
        <v>104</v>
      </c>
      <c r="C84" s="2">
        <v>0.41666666666666669</v>
      </c>
      <c r="D84" s="2">
        <v>0.5282642089093702</v>
      </c>
      <c r="E84" s="2">
        <v>0.50224215246636772</v>
      </c>
      <c r="F84" s="2">
        <f t="shared" si="1"/>
        <v>0.49385930923794374</v>
      </c>
    </row>
    <row r="85" spans="1:6" x14ac:dyDescent="0.3">
      <c r="A85">
        <v>84</v>
      </c>
      <c r="B85" t="s">
        <v>105</v>
      </c>
      <c r="C85" s="2">
        <v>0.41666666666666669</v>
      </c>
      <c r="D85" s="2">
        <v>0.5538620306422164</v>
      </c>
      <c r="E85" s="2">
        <v>0.44958481613285883</v>
      </c>
      <c r="F85" s="2">
        <f t="shared" si="1"/>
        <v>0.49349388602098959</v>
      </c>
    </row>
    <row r="86" spans="1:6" x14ac:dyDescent="0.3">
      <c r="A86">
        <v>85</v>
      </c>
      <c r="B86" t="s">
        <v>106</v>
      </c>
      <c r="C86" s="2">
        <v>0.33333333333333331</v>
      </c>
      <c r="D86" s="2">
        <v>0.56919733467985467</v>
      </c>
      <c r="E86" s="2">
        <v>0.50078492935635788</v>
      </c>
      <c r="F86" s="2">
        <f t="shared" si="1"/>
        <v>0.49312823301235009</v>
      </c>
    </row>
    <row r="87" spans="1:6" x14ac:dyDescent="0.3">
      <c r="A87">
        <v>86</v>
      </c>
      <c r="B87" t="s">
        <v>107</v>
      </c>
      <c r="C87" s="2">
        <v>0.38461538461538464</v>
      </c>
      <c r="D87" s="2">
        <v>0.51701025121099464</v>
      </c>
      <c r="E87" s="2">
        <v>0.55306427503736921</v>
      </c>
      <c r="F87" s="2">
        <f t="shared" si="1"/>
        <v>0.4929250405186858</v>
      </c>
    </row>
    <row r="88" spans="1:6" x14ac:dyDescent="0.3">
      <c r="A88">
        <v>87</v>
      </c>
      <c r="B88" t="s">
        <v>108</v>
      </c>
      <c r="C88" s="2">
        <v>0.41666666666666669</v>
      </c>
      <c r="D88" s="2">
        <v>0.53669730726285991</v>
      </c>
      <c r="E88" s="2">
        <v>0.4794908062234795</v>
      </c>
      <c r="F88" s="2">
        <f t="shared" si="1"/>
        <v>0.49238802185396652</v>
      </c>
    </row>
    <row r="89" spans="1:6" x14ac:dyDescent="0.3">
      <c r="A89">
        <v>88</v>
      </c>
      <c r="B89" t="s">
        <v>109</v>
      </c>
      <c r="C89" s="2">
        <v>0.41666666666666669</v>
      </c>
      <c r="D89" s="2">
        <v>0.55406609713534871</v>
      </c>
      <c r="E89" s="2">
        <v>0.4246987951807229</v>
      </c>
      <c r="F89" s="2">
        <f t="shared" si="1"/>
        <v>0.48737441402952175</v>
      </c>
    </row>
    <row r="90" spans="1:6" x14ac:dyDescent="0.3">
      <c r="A90">
        <v>89</v>
      </c>
      <c r="B90" t="s">
        <v>110</v>
      </c>
      <c r="C90" s="2">
        <v>0.46153846153846156</v>
      </c>
      <c r="D90" s="2">
        <v>0.48790822057140565</v>
      </c>
      <c r="E90" s="2">
        <v>0.50509461426491997</v>
      </c>
      <c r="F90" s="2">
        <f t="shared" si="1"/>
        <v>0.48561237923654821</v>
      </c>
    </row>
    <row r="91" spans="1:6" x14ac:dyDescent="0.3">
      <c r="A91">
        <v>90</v>
      </c>
      <c r="B91" t="s">
        <v>111</v>
      </c>
      <c r="C91" s="2">
        <v>0.5</v>
      </c>
      <c r="D91" s="2">
        <v>0.48784119106699753</v>
      </c>
      <c r="E91" s="2">
        <v>0.45862552594670408</v>
      </c>
      <c r="F91" s="2">
        <f t="shared" si="1"/>
        <v>0.48357697702017477</v>
      </c>
    </row>
    <row r="92" spans="1:6" x14ac:dyDescent="0.3">
      <c r="A92">
        <v>91</v>
      </c>
      <c r="B92" t="s">
        <v>112</v>
      </c>
      <c r="C92" s="2">
        <v>0.33333333333333331</v>
      </c>
      <c r="D92" s="2">
        <v>0.58753450907791749</v>
      </c>
      <c r="E92" s="2">
        <v>0.41876046901172531</v>
      </c>
      <c r="F92" s="2">
        <f t="shared" si="1"/>
        <v>0.48179070512522337</v>
      </c>
    </row>
    <row r="93" spans="1:6" x14ac:dyDescent="0.3">
      <c r="A93">
        <v>92</v>
      </c>
      <c r="B93" t="s">
        <v>113</v>
      </c>
      <c r="C93" s="2">
        <v>0.53846153846153844</v>
      </c>
      <c r="D93" s="2">
        <v>0.4941995166263855</v>
      </c>
      <c r="E93" s="2">
        <v>0.40028901734104044</v>
      </c>
      <c r="F93" s="2">
        <f t="shared" si="1"/>
        <v>0.48178739726383746</v>
      </c>
    </row>
    <row r="94" spans="1:6" x14ac:dyDescent="0.3">
      <c r="A94">
        <v>93</v>
      </c>
      <c r="B94" t="s">
        <v>114</v>
      </c>
      <c r="C94" s="2">
        <v>0.33333333333333331</v>
      </c>
      <c r="D94" s="2">
        <v>0.57417129389042787</v>
      </c>
      <c r="E94" s="2">
        <v>0.43419267299864317</v>
      </c>
      <c r="F94" s="2">
        <f t="shared" si="1"/>
        <v>0.47896714852820804</v>
      </c>
    </row>
    <row r="95" spans="1:6" x14ac:dyDescent="0.3">
      <c r="A95">
        <v>94</v>
      </c>
      <c r="B95" t="s">
        <v>115</v>
      </c>
      <c r="C95" s="2">
        <v>0.46153846153846156</v>
      </c>
      <c r="D95" s="2">
        <v>0.47862553774523892</v>
      </c>
      <c r="E95" s="2">
        <v>0.49283667621776506</v>
      </c>
      <c r="F95" s="2">
        <f t="shared" si="1"/>
        <v>0.47790655331167609</v>
      </c>
    </row>
    <row r="96" spans="1:6" x14ac:dyDescent="0.3">
      <c r="A96">
        <v>95</v>
      </c>
      <c r="B96" t="s">
        <v>116</v>
      </c>
      <c r="C96" s="2">
        <v>0.41666666666666669</v>
      </c>
      <c r="D96" s="2">
        <v>0.5387673651086039</v>
      </c>
      <c r="E96" s="2">
        <v>0.41652613827993257</v>
      </c>
      <c r="F96" s="2">
        <f t="shared" si="1"/>
        <v>0.47768188379095178</v>
      </c>
    </row>
    <row r="97" spans="1:6" x14ac:dyDescent="0.3">
      <c r="A97">
        <v>96</v>
      </c>
      <c r="B97" t="s">
        <v>117</v>
      </c>
      <c r="C97" s="2">
        <v>0.41666666666666669</v>
      </c>
      <c r="D97" s="2">
        <v>0.50350636462559428</v>
      </c>
      <c r="E97" s="2">
        <v>0.48521505376344087</v>
      </c>
      <c r="F97" s="2">
        <f t="shared" si="1"/>
        <v>0.47722361242032407</v>
      </c>
    </row>
    <row r="98" spans="1:6" x14ac:dyDescent="0.3">
      <c r="A98">
        <v>97</v>
      </c>
      <c r="B98" t="s">
        <v>118</v>
      </c>
      <c r="C98" s="2">
        <v>0.46153846153846156</v>
      </c>
      <c r="D98" s="2">
        <v>0.47720040622884224</v>
      </c>
      <c r="E98" s="2">
        <v>0.48777348777348778</v>
      </c>
      <c r="F98" s="2">
        <f t="shared" si="1"/>
        <v>0.47592819044240847</v>
      </c>
    </row>
    <row r="99" spans="1:6" x14ac:dyDescent="0.3">
      <c r="A99">
        <v>98</v>
      </c>
      <c r="B99" t="s">
        <v>119</v>
      </c>
      <c r="C99" s="2">
        <v>0.33333333333333331</v>
      </c>
      <c r="D99" s="2">
        <v>0.53393834016112596</v>
      </c>
      <c r="E99" s="2">
        <v>0.49930651872399445</v>
      </c>
      <c r="F99" s="2">
        <f t="shared" si="1"/>
        <v>0.47512913309489491</v>
      </c>
    </row>
    <row r="100" spans="1:6" x14ac:dyDescent="0.3">
      <c r="A100">
        <v>99</v>
      </c>
      <c r="B100" t="s">
        <v>120</v>
      </c>
      <c r="C100" s="2">
        <v>0.41666666666666669</v>
      </c>
      <c r="D100" s="2">
        <v>0.4928876860898328</v>
      </c>
      <c r="E100" s="2">
        <v>0.49331713244228431</v>
      </c>
      <c r="F100" s="2">
        <f t="shared" si="1"/>
        <v>0.47393979282215415</v>
      </c>
    </row>
    <row r="101" spans="1:6" x14ac:dyDescent="0.3">
      <c r="A101">
        <v>100</v>
      </c>
      <c r="B101" t="s">
        <v>121</v>
      </c>
      <c r="C101" s="2">
        <v>0.41666666666666669</v>
      </c>
      <c r="D101" s="2">
        <v>0.48648064684931053</v>
      </c>
      <c r="E101" s="2">
        <v>0.49863013698630138</v>
      </c>
      <c r="F101" s="2">
        <f t="shared" si="1"/>
        <v>0.47206452433789725</v>
      </c>
    </row>
    <row r="102" spans="1:6" x14ac:dyDescent="0.3">
      <c r="A102">
        <v>101</v>
      </c>
      <c r="B102" t="s">
        <v>122</v>
      </c>
      <c r="C102" s="2">
        <v>0.33333333333333331</v>
      </c>
      <c r="D102" s="2">
        <v>0.51268738960174021</v>
      </c>
      <c r="E102" s="2">
        <v>0.50136986301369868</v>
      </c>
      <c r="F102" s="2">
        <f t="shared" si="1"/>
        <v>0.46501949388762809</v>
      </c>
    </row>
    <row r="103" spans="1:6" x14ac:dyDescent="0.3">
      <c r="A103">
        <v>102</v>
      </c>
      <c r="B103" t="s">
        <v>123</v>
      </c>
      <c r="C103" s="2">
        <v>0.33333333333333331</v>
      </c>
      <c r="D103" s="2">
        <v>0.5479480245997751</v>
      </c>
      <c r="E103" s="2">
        <v>0.42952127659574468</v>
      </c>
      <c r="F103" s="2">
        <f t="shared" si="1"/>
        <v>0.46468766478215706</v>
      </c>
    </row>
    <row r="104" spans="1:6" x14ac:dyDescent="0.3">
      <c r="A104">
        <v>103</v>
      </c>
      <c r="B104" t="s">
        <v>124</v>
      </c>
      <c r="C104" s="2">
        <v>0.33333333333333331</v>
      </c>
      <c r="D104" s="2">
        <v>0.53294472135394666</v>
      </c>
      <c r="E104" s="2">
        <v>0.45790251107828656</v>
      </c>
      <c r="F104" s="2">
        <f t="shared" si="1"/>
        <v>0.4642813217798783</v>
      </c>
    </row>
    <row r="105" spans="1:6" x14ac:dyDescent="0.3">
      <c r="A105">
        <v>104</v>
      </c>
      <c r="B105" t="s">
        <v>125</v>
      </c>
      <c r="C105" s="2">
        <v>0.33333333333333331</v>
      </c>
      <c r="D105" s="2">
        <v>0.54905288848212541</v>
      </c>
      <c r="E105" s="2">
        <v>0.42071197411003236</v>
      </c>
      <c r="F105" s="2">
        <f t="shared" si="1"/>
        <v>0.46303777110190414</v>
      </c>
    </row>
    <row r="106" spans="1:6" x14ac:dyDescent="0.3">
      <c r="A106">
        <v>105</v>
      </c>
      <c r="B106" t="s">
        <v>126</v>
      </c>
      <c r="C106" s="2">
        <v>0.33333333333333331</v>
      </c>
      <c r="D106" s="2">
        <v>0.50902880213851898</v>
      </c>
      <c r="E106" s="2">
        <v>0.4739803094233474</v>
      </c>
      <c r="F106" s="2">
        <f t="shared" si="1"/>
        <v>0.45634281175842967</v>
      </c>
    </row>
    <row r="107" spans="1:6" x14ac:dyDescent="0.3">
      <c r="A107">
        <v>106</v>
      </c>
      <c r="B107" t="s">
        <v>127</v>
      </c>
      <c r="C107" s="2">
        <v>0.33333333333333331</v>
      </c>
      <c r="D107" s="2">
        <v>0.51154231266149874</v>
      </c>
      <c r="E107" s="2">
        <v>0.46814814814814815</v>
      </c>
      <c r="F107" s="2">
        <f t="shared" si="1"/>
        <v>0.45614152670111974</v>
      </c>
    </row>
    <row r="108" spans="1:6" x14ac:dyDescent="0.3">
      <c r="A108">
        <v>107</v>
      </c>
      <c r="B108" t="s">
        <v>128</v>
      </c>
      <c r="C108" s="2">
        <v>0.25</v>
      </c>
      <c r="D108" s="2">
        <v>0.56938000706784819</v>
      </c>
      <c r="E108" s="2">
        <v>0.42141863699582754</v>
      </c>
      <c r="F108" s="2">
        <f t="shared" si="1"/>
        <v>0.45254466278288097</v>
      </c>
    </row>
    <row r="109" spans="1:6" x14ac:dyDescent="0.3">
      <c r="A109">
        <v>108</v>
      </c>
      <c r="B109" t="s">
        <v>129</v>
      </c>
      <c r="C109" s="2">
        <v>0.41666666666666669</v>
      </c>
      <c r="D109" s="2">
        <v>0.47082211232434018</v>
      </c>
      <c r="E109" s="2">
        <v>0.44771241830065361</v>
      </c>
      <c r="F109" s="2">
        <f t="shared" si="1"/>
        <v>0.45150582740400014</v>
      </c>
    </row>
    <row r="110" spans="1:6" x14ac:dyDescent="0.3">
      <c r="A110">
        <v>109</v>
      </c>
      <c r="B110" t="s">
        <v>130</v>
      </c>
      <c r="C110" s="2">
        <v>0.33333333333333331</v>
      </c>
      <c r="D110" s="2">
        <v>0.50212649089767736</v>
      </c>
      <c r="E110" s="2">
        <v>0.44275862068965516</v>
      </c>
      <c r="F110" s="2">
        <f t="shared" si="1"/>
        <v>0.4450862339545858</v>
      </c>
    </row>
    <row r="111" spans="1:6" x14ac:dyDescent="0.3">
      <c r="A111">
        <v>110</v>
      </c>
      <c r="B111" t="s">
        <v>131</v>
      </c>
      <c r="C111" s="2">
        <v>0.33333333333333331</v>
      </c>
      <c r="D111" s="2">
        <v>0.51042954901475801</v>
      </c>
      <c r="E111" s="2">
        <v>0.42332268370607029</v>
      </c>
      <c r="F111" s="2">
        <f t="shared" si="1"/>
        <v>0.44437877876722987</v>
      </c>
    </row>
    <row r="112" spans="1:6" x14ac:dyDescent="0.3">
      <c r="A112">
        <v>111</v>
      </c>
      <c r="B112" t="s">
        <v>132</v>
      </c>
      <c r="C112" s="2">
        <v>0.33333333333333331</v>
      </c>
      <c r="D112" s="2">
        <v>0.50916134225486742</v>
      </c>
      <c r="E112" s="2">
        <v>0.42274052478134111</v>
      </c>
      <c r="F112" s="2">
        <f t="shared" si="1"/>
        <v>0.44359913565610232</v>
      </c>
    </row>
    <row r="113" spans="1:6" x14ac:dyDescent="0.3">
      <c r="A113">
        <v>112</v>
      </c>
      <c r="B113" t="s">
        <v>133</v>
      </c>
      <c r="C113" s="2">
        <v>0.33333333333333331</v>
      </c>
      <c r="D113" s="2">
        <v>0.46953978580390004</v>
      </c>
      <c r="E113" s="2">
        <v>0.4848084544253633</v>
      </c>
      <c r="F113" s="2">
        <f t="shared" si="1"/>
        <v>0.43930533984162418</v>
      </c>
    </row>
    <row r="114" spans="1:6" x14ac:dyDescent="0.3">
      <c r="A114">
        <v>113</v>
      </c>
      <c r="B114" t="s">
        <v>134</v>
      </c>
      <c r="C114" s="2">
        <v>0.25</v>
      </c>
      <c r="D114" s="2">
        <v>0.57554036415123566</v>
      </c>
      <c r="E114" s="2">
        <v>0.3395585738539898</v>
      </c>
      <c r="F114" s="2">
        <f t="shared" si="1"/>
        <v>0.43515982553911525</v>
      </c>
    </row>
    <row r="115" spans="1:6" x14ac:dyDescent="0.3">
      <c r="A115">
        <v>114</v>
      </c>
      <c r="B115" t="s">
        <v>135</v>
      </c>
      <c r="C115" s="2">
        <v>0.25</v>
      </c>
      <c r="D115" s="2">
        <v>0.54219875984581867</v>
      </c>
      <c r="E115" s="2">
        <v>0.39440559440559442</v>
      </c>
      <c r="F115" s="2">
        <f t="shared" si="1"/>
        <v>0.43220077852430794</v>
      </c>
    </row>
    <row r="116" spans="1:6" x14ac:dyDescent="0.3">
      <c r="A116">
        <v>115</v>
      </c>
      <c r="B116" t="s">
        <v>136</v>
      </c>
      <c r="C116" s="2">
        <v>0.25</v>
      </c>
      <c r="D116" s="2">
        <v>0.56315850068255457</v>
      </c>
      <c r="E116" s="2">
        <v>0.34196891191709844</v>
      </c>
      <c r="F116" s="2">
        <f t="shared" si="1"/>
        <v>0.42957147832055187</v>
      </c>
    </row>
    <row r="117" spans="1:6" x14ac:dyDescent="0.3">
      <c r="A117">
        <v>116</v>
      </c>
      <c r="B117" t="s">
        <v>137</v>
      </c>
      <c r="C117" s="2">
        <v>0.25</v>
      </c>
      <c r="D117" s="2">
        <v>0.52582920581637083</v>
      </c>
      <c r="E117" s="2">
        <v>0.40918580375782881</v>
      </c>
      <c r="F117" s="2">
        <f t="shared" si="1"/>
        <v>0.42771105384764263</v>
      </c>
    </row>
    <row r="118" spans="1:6" x14ac:dyDescent="0.3">
      <c r="A118">
        <v>117</v>
      </c>
      <c r="B118" t="s">
        <v>138</v>
      </c>
      <c r="C118" s="2">
        <v>0.25</v>
      </c>
      <c r="D118" s="2">
        <v>0.54658762805046868</v>
      </c>
      <c r="E118" s="2">
        <v>0.3611111111111111</v>
      </c>
      <c r="F118" s="2">
        <f t="shared" si="1"/>
        <v>0.42607159180301213</v>
      </c>
    </row>
    <row r="119" spans="1:6" x14ac:dyDescent="0.3">
      <c r="A119">
        <v>118</v>
      </c>
      <c r="B119" t="s">
        <v>139</v>
      </c>
      <c r="C119" s="2">
        <v>0.16666666666666666</v>
      </c>
      <c r="D119" s="2">
        <v>0.56952006017251577</v>
      </c>
      <c r="E119" s="2">
        <v>0.3676680972818312</v>
      </c>
      <c r="F119" s="2">
        <f t="shared" si="1"/>
        <v>0.41834372107338236</v>
      </c>
    </row>
    <row r="120" spans="1:6" x14ac:dyDescent="0.3">
      <c r="A120">
        <v>119</v>
      </c>
      <c r="B120" t="s">
        <v>140</v>
      </c>
      <c r="C120" s="2">
        <v>0.33333333333333331</v>
      </c>
      <c r="D120" s="2">
        <v>0.47883458866117828</v>
      </c>
      <c r="E120" s="2">
        <v>0.37480798771121354</v>
      </c>
      <c r="F120" s="2">
        <f t="shared" si="1"/>
        <v>0.41645262459172588</v>
      </c>
    </row>
    <row r="121" spans="1:6" x14ac:dyDescent="0.3">
      <c r="A121">
        <v>120</v>
      </c>
      <c r="B121" t="s">
        <v>141</v>
      </c>
      <c r="C121" s="2">
        <v>0.25</v>
      </c>
      <c r="D121" s="2">
        <v>0.49680666582075034</v>
      </c>
      <c r="E121" s="2">
        <v>0.40874524714828897</v>
      </c>
      <c r="F121" s="2">
        <f t="shared" si="1"/>
        <v>0.41308964469744747</v>
      </c>
    </row>
    <row r="122" spans="1:6" x14ac:dyDescent="0.3">
      <c r="A122">
        <v>121</v>
      </c>
      <c r="B122" t="s">
        <v>142</v>
      </c>
      <c r="C122" s="2">
        <v>0.16666666666666666</v>
      </c>
      <c r="D122" s="2">
        <v>0.55281385281385287</v>
      </c>
      <c r="E122" s="2">
        <v>0.37521222410865873</v>
      </c>
      <c r="F122" s="2">
        <f t="shared" si="1"/>
        <v>0.41187664910075783</v>
      </c>
    </row>
    <row r="123" spans="1:6" x14ac:dyDescent="0.3">
      <c r="A123">
        <v>122</v>
      </c>
      <c r="B123" t="s">
        <v>143</v>
      </c>
      <c r="C123" s="2">
        <v>0.16666666666666666</v>
      </c>
      <c r="D123" s="2">
        <v>0.55006587615283264</v>
      </c>
      <c r="E123" s="2">
        <v>0.3744740532959327</v>
      </c>
      <c r="F123" s="2">
        <f t="shared" si="1"/>
        <v>0.4103181180670662</v>
      </c>
    </row>
    <row r="124" spans="1:6" x14ac:dyDescent="0.3">
      <c r="A124">
        <v>123</v>
      </c>
      <c r="B124" t="s">
        <v>144</v>
      </c>
      <c r="C124" s="2">
        <v>0.25</v>
      </c>
      <c r="D124" s="2">
        <v>0.52110531303382834</v>
      </c>
      <c r="E124" s="2">
        <v>0.29312977099236642</v>
      </c>
      <c r="F124" s="2">
        <f t="shared" si="1"/>
        <v>0.39633509926500576</v>
      </c>
    </row>
    <row r="125" spans="1:6" x14ac:dyDescent="0.3">
      <c r="A125">
        <v>124</v>
      </c>
      <c r="B125" t="s">
        <v>145</v>
      </c>
      <c r="C125" s="2">
        <v>0.16666666666666666</v>
      </c>
      <c r="D125" s="2">
        <v>0.56649361567394363</v>
      </c>
      <c r="E125" s="2">
        <v>0.26544240400667779</v>
      </c>
      <c r="F125" s="2">
        <f t="shared" si="1"/>
        <v>0.39127407550530796</v>
      </c>
    </row>
    <row r="126" spans="1:6" x14ac:dyDescent="0.3">
      <c r="A126">
        <v>125</v>
      </c>
      <c r="B126" t="s">
        <v>146</v>
      </c>
      <c r="C126" s="2">
        <v>0.16666666666666666</v>
      </c>
      <c r="D126" s="2">
        <v>0.50256077039702773</v>
      </c>
      <c r="E126" s="2">
        <v>0.31837307152875177</v>
      </c>
      <c r="F126" s="2">
        <f t="shared" si="1"/>
        <v>0.37254031974736851</v>
      </c>
    </row>
    <row r="127" spans="1:6" x14ac:dyDescent="0.3">
      <c r="A127">
        <v>126</v>
      </c>
      <c r="B127" t="s">
        <v>147</v>
      </c>
      <c r="C127" s="2">
        <v>8.3333333333333329E-2</v>
      </c>
      <c r="D127" s="2">
        <v>0.50919805811758623</v>
      </c>
      <c r="E127" s="2">
        <v>0.35262206148282099</v>
      </c>
      <c r="F127" s="2">
        <f t="shared" si="1"/>
        <v>0.36358787776283169</v>
      </c>
    </row>
    <row r="128" spans="1:6" x14ac:dyDescent="0.3">
      <c r="A128">
        <v>127</v>
      </c>
      <c r="B128" t="s">
        <v>148</v>
      </c>
      <c r="C128" s="2">
        <v>0.16666666666666666</v>
      </c>
      <c r="D128" s="2">
        <v>0.4594357242692988</v>
      </c>
      <c r="E128" s="2">
        <v>0.34574468085106386</v>
      </c>
      <c r="F128" s="2">
        <f t="shared" si="1"/>
        <v>0.35782069901408203</v>
      </c>
    </row>
    <row r="129" spans="1:6" x14ac:dyDescent="0.3">
      <c r="A129">
        <v>128</v>
      </c>
      <c r="B129" t="s">
        <v>149</v>
      </c>
      <c r="C129" s="2">
        <v>8.3333333333333329E-2</v>
      </c>
      <c r="D129" s="2">
        <v>0.4271929824561404</v>
      </c>
      <c r="E129" s="2">
        <v>0.35285285285285284</v>
      </c>
      <c r="F129" s="2">
        <f t="shared" si="1"/>
        <v>0.32264303777461678</v>
      </c>
    </row>
    <row r="130" spans="1:6" x14ac:dyDescent="0.3">
      <c r="A130">
        <v>129</v>
      </c>
      <c r="B130" t="s">
        <v>150</v>
      </c>
      <c r="C130" s="2">
        <v>8.3333333333333329E-2</v>
      </c>
      <c r="D130" s="2">
        <v>0.39864515250544663</v>
      </c>
      <c r="E130" s="2">
        <v>0.27272727272727271</v>
      </c>
      <c r="F130" s="2">
        <f t="shared" ref="F130:F131" si="2">(0.25*C130)+(0.5*D130)+(0.25*E130)</f>
        <v>0.28833772776787481</v>
      </c>
    </row>
    <row r="131" spans="1:6" x14ac:dyDescent="0.3">
      <c r="A131">
        <v>130</v>
      </c>
      <c r="B131" t="s">
        <v>151</v>
      </c>
      <c r="C131" s="2">
        <v>0</v>
      </c>
      <c r="D131" s="2">
        <v>0.44417812262335232</v>
      </c>
      <c r="E131" s="2">
        <v>0.22459893048128343</v>
      </c>
      <c r="F131" s="2">
        <f t="shared" si="2"/>
        <v>0.27823879393199702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7B17-5C71-4D3B-A836-67ED59AE7F67}">
  <dimension ref="A1:F13"/>
  <sheetViews>
    <sheetView tabSelected="1" workbookViewId="0"/>
  </sheetViews>
  <sheetFormatPr defaultRowHeight="14.4" x14ac:dyDescent="0.3"/>
  <cols>
    <col min="1" max="1" width="17.21875" bestFit="1" customWidth="1"/>
  </cols>
  <sheetData>
    <row r="1" spans="1:6" x14ac:dyDescent="0.3">
      <c r="B1" t="s">
        <v>27</v>
      </c>
      <c r="C1" t="s">
        <v>24</v>
      </c>
      <c r="E1" t="s">
        <v>27</v>
      </c>
      <c r="F1" t="s">
        <v>22</v>
      </c>
    </row>
    <row r="2" spans="1:6" x14ac:dyDescent="0.3">
      <c r="A2" t="s">
        <v>2</v>
      </c>
      <c r="B2" t="s">
        <v>3</v>
      </c>
      <c r="E2" t="s">
        <v>3</v>
      </c>
    </row>
    <row r="3" spans="1:6" x14ac:dyDescent="0.3">
      <c r="A3" t="s">
        <v>4</v>
      </c>
      <c r="B3" t="s">
        <v>3</v>
      </c>
      <c r="E3" t="s">
        <v>3</v>
      </c>
    </row>
    <row r="4" spans="1:6" x14ac:dyDescent="0.3">
      <c r="A4" t="s">
        <v>5</v>
      </c>
      <c r="C4" t="s">
        <v>3</v>
      </c>
      <c r="F4" t="s">
        <v>3</v>
      </c>
    </row>
    <row r="5" spans="1:6" x14ac:dyDescent="0.3">
      <c r="A5" t="s">
        <v>6</v>
      </c>
      <c r="B5" t="s">
        <v>152</v>
      </c>
      <c r="C5" t="s">
        <v>152</v>
      </c>
      <c r="E5" t="s">
        <v>3</v>
      </c>
    </row>
    <row r="6" spans="1:6" x14ac:dyDescent="0.3">
      <c r="A6" t="s">
        <v>7</v>
      </c>
      <c r="B6" t="s">
        <v>3</v>
      </c>
      <c r="E6" t="s">
        <v>152</v>
      </c>
      <c r="F6" t="s">
        <v>152</v>
      </c>
    </row>
    <row r="7" spans="1:6" x14ac:dyDescent="0.3">
      <c r="A7" t="s">
        <v>8</v>
      </c>
      <c r="B7" t="s">
        <v>3</v>
      </c>
      <c r="E7" t="s">
        <v>333</v>
      </c>
      <c r="F7" t="s">
        <v>333</v>
      </c>
    </row>
    <row r="8" spans="1:6" x14ac:dyDescent="0.3">
      <c r="A8" t="s">
        <v>9</v>
      </c>
      <c r="B8" s="1" t="s">
        <v>153</v>
      </c>
      <c r="C8" t="s">
        <v>154</v>
      </c>
      <c r="E8" t="s">
        <v>153</v>
      </c>
      <c r="F8" t="s">
        <v>155</v>
      </c>
    </row>
    <row r="9" spans="1:6" x14ac:dyDescent="0.3">
      <c r="A9" t="s">
        <v>10</v>
      </c>
      <c r="B9" t="s">
        <v>3</v>
      </c>
      <c r="F9" t="s">
        <v>3</v>
      </c>
    </row>
    <row r="10" spans="1:6" x14ac:dyDescent="0.3">
      <c r="A10" t="s">
        <v>11</v>
      </c>
      <c r="B10" t="s">
        <v>12</v>
      </c>
      <c r="E10" t="s">
        <v>12</v>
      </c>
    </row>
    <row r="11" spans="1:6" x14ac:dyDescent="0.3">
      <c r="A11" t="s">
        <v>13</v>
      </c>
      <c r="C11" t="s">
        <v>12</v>
      </c>
      <c r="E11" t="s">
        <v>333</v>
      </c>
      <c r="F11" t="s">
        <v>333</v>
      </c>
    </row>
    <row r="12" spans="1:6" x14ac:dyDescent="0.3">
      <c r="A12" t="s">
        <v>14</v>
      </c>
      <c r="B12" t="s">
        <v>3</v>
      </c>
      <c r="E12" t="s">
        <v>3</v>
      </c>
    </row>
    <row r="13" spans="1:6" x14ac:dyDescent="0.3">
      <c r="B13">
        <v>9</v>
      </c>
      <c r="C13">
        <v>2</v>
      </c>
      <c r="E13">
        <v>6</v>
      </c>
      <c r="F1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 &amp; SOS</vt:lpstr>
      <vt:lpstr>Score Ratio</vt:lpstr>
      <vt:lpstr>Rating</vt:lpstr>
      <vt:lpstr>CCT Eval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Rivers</dc:creator>
  <cp:lastModifiedBy>Derrick Rivers</cp:lastModifiedBy>
  <dcterms:created xsi:type="dcterms:W3CDTF">2025-01-06T00:52:19Z</dcterms:created>
  <dcterms:modified xsi:type="dcterms:W3CDTF">2025-01-06T03:28:01Z</dcterms:modified>
</cp:coreProperties>
</file>