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riv\Documents\RPR Site\Site Rating Spreadsheets\"/>
    </mc:Choice>
  </mc:AlternateContent>
  <xr:revisionPtr revIDLastSave="0" documentId="8_{D91A8893-8A27-4B5C-87A6-BA3FA48FE670}" xr6:coauthVersionLast="47" xr6:coauthVersionMax="47" xr10:uidLastSave="{00000000-0000-0000-0000-000000000000}"/>
  <bookViews>
    <workbookView xWindow="-108" yWindow="-108" windowWidth="23256" windowHeight="12456" activeTab="2" xr2:uid="{75E752BD-71D8-41BA-B434-D6691B3C4DA9}"/>
  </bookViews>
  <sheets>
    <sheet name="WP &amp; SOS" sheetId="1" r:id="rId1"/>
    <sheet name="Score Ratio" sheetId="2" r:id="rId2"/>
    <sheet name="Rating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2" i="3" l="1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7" i="3"/>
  <c r="F6" i="3"/>
  <c r="F5" i="3"/>
  <c r="F4" i="3"/>
  <c r="F3" i="3"/>
  <c r="F2" i="3"/>
  <c r="I1" i="3"/>
  <c r="I2" i="3" s="1"/>
  <c r="D132" i="2"/>
  <c r="D131" i="2"/>
  <c r="D130" i="2"/>
  <c r="D129" i="2"/>
  <c r="D128" i="2"/>
  <c r="D127" i="2"/>
  <c r="D126" i="2"/>
  <c r="D125" i="2"/>
  <c r="D124" i="2"/>
  <c r="D123" i="2"/>
  <c r="D122" i="2"/>
  <c r="D121" i="2"/>
  <c r="D120" i="2"/>
  <c r="D119" i="2"/>
  <c r="D118" i="2"/>
  <c r="D117" i="2"/>
  <c r="D116" i="2"/>
  <c r="D115" i="2"/>
  <c r="D114" i="2"/>
  <c r="D113" i="2"/>
  <c r="D112" i="2"/>
  <c r="D111" i="2"/>
  <c r="D110" i="2"/>
  <c r="D109" i="2"/>
  <c r="C108" i="2"/>
  <c r="B108" i="2"/>
  <c r="D108" i="2" s="1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8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C37" i="2"/>
  <c r="B37" i="2"/>
  <c r="D37" i="2" s="1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" i="2"/>
  <c r="D2" i="2"/>
  <c r="G232" i="1"/>
  <c r="F232" i="1"/>
  <c r="G231" i="1"/>
  <c r="F231" i="1"/>
  <c r="G230" i="1"/>
  <c r="F230" i="1"/>
  <c r="G229" i="1"/>
  <c r="F229" i="1"/>
  <c r="G228" i="1"/>
  <c r="F228" i="1"/>
  <c r="G227" i="1"/>
  <c r="F227" i="1"/>
  <c r="G226" i="1"/>
  <c r="F226" i="1"/>
  <c r="G225" i="1"/>
  <c r="F225" i="1"/>
  <c r="G224" i="1"/>
  <c r="F224" i="1"/>
  <c r="G223" i="1"/>
  <c r="F223" i="1"/>
  <c r="G222" i="1"/>
  <c r="F222" i="1"/>
  <c r="G221" i="1"/>
  <c r="F221" i="1"/>
  <c r="G220" i="1"/>
  <c r="F220" i="1"/>
  <c r="G219" i="1"/>
  <c r="F219" i="1"/>
  <c r="G218" i="1"/>
  <c r="F218" i="1"/>
  <c r="G217" i="1"/>
  <c r="F217" i="1"/>
  <c r="G216" i="1"/>
  <c r="F216" i="1"/>
  <c r="G215" i="1"/>
  <c r="F215" i="1"/>
  <c r="G214" i="1"/>
  <c r="F214" i="1"/>
  <c r="G213" i="1"/>
  <c r="F213" i="1"/>
  <c r="G212" i="1"/>
  <c r="F212" i="1"/>
  <c r="G211" i="1"/>
  <c r="F211" i="1"/>
  <c r="G210" i="1"/>
  <c r="F210" i="1"/>
  <c r="J54" i="1" s="1"/>
  <c r="G209" i="1"/>
  <c r="F209" i="1"/>
  <c r="G208" i="1"/>
  <c r="F208" i="1"/>
  <c r="G207" i="1"/>
  <c r="F207" i="1"/>
  <c r="G206" i="1"/>
  <c r="F206" i="1"/>
  <c r="G205" i="1"/>
  <c r="F205" i="1"/>
  <c r="G204" i="1"/>
  <c r="F204" i="1"/>
  <c r="G203" i="1"/>
  <c r="F203" i="1"/>
  <c r="G202" i="1"/>
  <c r="F202" i="1"/>
  <c r="G201" i="1"/>
  <c r="F201" i="1"/>
  <c r="G200" i="1"/>
  <c r="F200" i="1"/>
  <c r="G199" i="1"/>
  <c r="F199" i="1"/>
  <c r="G198" i="1"/>
  <c r="F198" i="1"/>
  <c r="J96" i="1" s="1"/>
  <c r="L96" i="1" s="1"/>
  <c r="G197" i="1"/>
  <c r="F197" i="1"/>
  <c r="G196" i="1"/>
  <c r="F196" i="1"/>
  <c r="G195" i="1"/>
  <c r="F195" i="1"/>
  <c r="G194" i="1"/>
  <c r="F194" i="1"/>
  <c r="G193" i="1"/>
  <c r="F193" i="1"/>
  <c r="G192" i="1"/>
  <c r="F192" i="1"/>
  <c r="G191" i="1"/>
  <c r="F191" i="1"/>
  <c r="G190" i="1"/>
  <c r="F190" i="1"/>
  <c r="G189" i="1"/>
  <c r="F189" i="1"/>
  <c r="G188" i="1"/>
  <c r="F188" i="1"/>
  <c r="G187" i="1"/>
  <c r="F187" i="1"/>
  <c r="G186" i="1"/>
  <c r="F186" i="1"/>
  <c r="G185" i="1"/>
  <c r="F185" i="1"/>
  <c r="G184" i="1"/>
  <c r="F184" i="1"/>
  <c r="G183" i="1"/>
  <c r="F183" i="1"/>
  <c r="G182" i="1"/>
  <c r="F182" i="1"/>
  <c r="G181" i="1"/>
  <c r="F181" i="1"/>
  <c r="J93" i="1" s="1"/>
  <c r="G180" i="1"/>
  <c r="F180" i="1"/>
  <c r="G179" i="1"/>
  <c r="F179" i="1"/>
  <c r="G178" i="1"/>
  <c r="F178" i="1"/>
  <c r="G177" i="1"/>
  <c r="F177" i="1"/>
  <c r="G176" i="1"/>
  <c r="F176" i="1"/>
  <c r="G175" i="1"/>
  <c r="F175" i="1"/>
  <c r="G174" i="1"/>
  <c r="F174" i="1"/>
  <c r="G173" i="1"/>
  <c r="F173" i="1"/>
  <c r="G172" i="1"/>
  <c r="F172" i="1"/>
  <c r="G171" i="1"/>
  <c r="F171" i="1"/>
  <c r="G170" i="1"/>
  <c r="F170" i="1"/>
  <c r="G169" i="1"/>
  <c r="F169" i="1"/>
  <c r="G168" i="1"/>
  <c r="F168" i="1"/>
  <c r="G167" i="1"/>
  <c r="F167" i="1"/>
  <c r="G166" i="1"/>
  <c r="F166" i="1"/>
  <c r="J10" i="1" s="1"/>
  <c r="G165" i="1"/>
  <c r="F165" i="1"/>
  <c r="G164" i="1"/>
  <c r="F164" i="1"/>
  <c r="G163" i="1"/>
  <c r="F163" i="1"/>
  <c r="G162" i="1"/>
  <c r="F162" i="1"/>
  <c r="G161" i="1"/>
  <c r="F161" i="1"/>
  <c r="G160" i="1"/>
  <c r="F160" i="1"/>
  <c r="G159" i="1"/>
  <c r="F159" i="1"/>
  <c r="G158" i="1"/>
  <c r="F158" i="1"/>
  <c r="J80" i="1" s="1"/>
  <c r="G157" i="1"/>
  <c r="F157" i="1"/>
  <c r="G156" i="1"/>
  <c r="F156" i="1"/>
  <c r="G155" i="1"/>
  <c r="F155" i="1"/>
  <c r="G154" i="1"/>
  <c r="F154" i="1"/>
  <c r="J103" i="1" s="1"/>
  <c r="G153" i="1"/>
  <c r="F153" i="1"/>
  <c r="G152" i="1"/>
  <c r="F152" i="1"/>
  <c r="G151" i="1"/>
  <c r="F151" i="1"/>
  <c r="G150" i="1"/>
  <c r="F150" i="1"/>
  <c r="G149" i="1"/>
  <c r="F149" i="1"/>
  <c r="J69" i="1" s="1"/>
  <c r="G148" i="1"/>
  <c r="F148" i="1"/>
  <c r="G147" i="1"/>
  <c r="F147" i="1"/>
  <c r="G146" i="1"/>
  <c r="F146" i="1"/>
  <c r="G145" i="1"/>
  <c r="F145" i="1"/>
  <c r="G144" i="1"/>
  <c r="F144" i="1"/>
  <c r="G143" i="1"/>
  <c r="F143" i="1"/>
  <c r="G142" i="1"/>
  <c r="F142" i="1"/>
  <c r="G141" i="1"/>
  <c r="F141" i="1"/>
  <c r="G140" i="1"/>
  <c r="F140" i="1"/>
  <c r="G139" i="1"/>
  <c r="F139" i="1"/>
  <c r="G138" i="1"/>
  <c r="F138" i="1"/>
  <c r="G137" i="1"/>
  <c r="F137" i="1"/>
  <c r="G136" i="1"/>
  <c r="F136" i="1"/>
  <c r="G133" i="1"/>
  <c r="F133" i="1"/>
  <c r="D133" i="1"/>
  <c r="G132" i="1"/>
  <c r="F132" i="1"/>
  <c r="D132" i="1"/>
  <c r="G131" i="1"/>
  <c r="H131" i="1" s="1"/>
  <c r="F131" i="1"/>
  <c r="D131" i="1"/>
  <c r="G130" i="1"/>
  <c r="F130" i="1"/>
  <c r="D130" i="1"/>
  <c r="G129" i="1"/>
  <c r="F129" i="1"/>
  <c r="H129" i="1" s="1"/>
  <c r="D129" i="1"/>
  <c r="G128" i="1"/>
  <c r="F128" i="1"/>
  <c r="D128" i="1"/>
  <c r="G127" i="1"/>
  <c r="F127" i="1"/>
  <c r="H127" i="1" s="1"/>
  <c r="D127" i="1"/>
  <c r="G126" i="1"/>
  <c r="F126" i="1"/>
  <c r="D126" i="1"/>
  <c r="G125" i="1"/>
  <c r="F125" i="1"/>
  <c r="H125" i="1" s="1"/>
  <c r="D125" i="1"/>
  <c r="G124" i="1"/>
  <c r="F124" i="1"/>
  <c r="D124" i="1"/>
  <c r="G123" i="1"/>
  <c r="F123" i="1"/>
  <c r="H123" i="1" s="1"/>
  <c r="D123" i="1"/>
  <c r="G122" i="1"/>
  <c r="F122" i="1"/>
  <c r="D122" i="1"/>
  <c r="G121" i="1"/>
  <c r="F121" i="1"/>
  <c r="H121" i="1" s="1"/>
  <c r="D121" i="1"/>
  <c r="G120" i="1"/>
  <c r="F120" i="1"/>
  <c r="D120" i="1"/>
  <c r="G119" i="1"/>
  <c r="F119" i="1"/>
  <c r="H119" i="1" s="1"/>
  <c r="D119" i="1"/>
  <c r="G118" i="1"/>
  <c r="F118" i="1"/>
  <c r="D118" i="1"/>
  <c r="G117" i="1"/>
  <c r="F117" i="1"/>
  <c r="H117" i="1" s="1"/>
  <c r="D117" i="1"/>
  <c r="G116" i="1"/>
  <c r="F116" i="1"/>
  <c r="D116" i="1"/>
  <c r="G115" i="1"/>
  <c r="F115" i="1"/>
  <c r="H115" i="1" s="1"/>
  <c r="D115" i="1"/>
  <c r="G114" i="1"/>
  <c r="F114" i="1"/>
  <c r="D114" i="1"/>
  <c r="G113" i="1"/>
  <c r="F113" i="1"/>
  <c r="H113" i="1" s="1"/>
  <c r="D113" i="1"/>
  <c r="G112" i="1"/>
  <c r="F112" i="1"/>
  <c r="D112" i="1"/>
  <c r="G111" i="1"/>
  <c r="F111" i="1"/>
  <c r="D111" i="1"/>
  <c r="G110" i="1"/>
  <c r="F110" i="1"/>
  <c r="D110" i="1"/>
  <c r="G109" i="1"/>
  <c r="F109" i="1"/>
  <c r="D109" i="1"/>
  <c r="G108" i="1"/>
  <c r="F108" i="1"/>
  <c r="D108" i="1"/>
  <c r="G107" i="1"/>
  <c r="F107" i="1"/>
  <c r="D107" i="1"/>
  <c r="G106" i="1"/>
  <c r="F106" i="1"/>
  <c r="D106" i="1"/>
  <c r="G105" i="1"/>
  <c r="F105" i="1"/>
  <c r="D105" i="1"/>
  <c r="G104" i="1"/>
  <c r="F104" i="1"/>
  <c r="D104" i="1"/>
  <c r="G103" i="1"/>
  <c r="F103" i="1"/>
  <c r="H103" i="1" s="1"/>
  <c r="D103" i="1"/>
  <c r="G102" i="1"/>
  <c r="F102" i="1"/>
  <c r="D102" i="1"/>
  <c r="G101" i="1"/>
  <c r="F101" i="1"/>
  <c r="D101" i="1"/>
  <c r="G100" i="1"/>
  <c r="F100" i="1"/>
  <c r="H100" i="1" s="1"/>
  <c r="D100" i="1"/>
  <c r="G99" i="1"/>
  <c r="F99" i="1"/>
  <c r="D99" i="1"/>
  <c r="G98" i="1"/>
  <c r="F98" i="1"/>
  <c r="D98" i="1"/>
  <c r="G97" i="1"/>
  <c r="F97" i="1"/>
  <c r="H97" i="1" s="1"/>
  <c r="D97" i="1"/>
  <c r="K96" i="1"/>
  <c r="G96" i="1"/>
  <c r="F96" i="1"/>
  <c r="H96" i="1" s="1"/>
  <c r="D96" i="1"/>
  <c r="G95" i="1"/>
  <c r="F95" i="1"/>
  <c r="D95" i="1"/>
  <c r="G94" i="1"/>
  <c r="F94" i="1"/>
  <c r="D94" i="1"/>
  <c r="G93" i="1"/>
  <c r="F93" i="1"/>
  <c r="D93" i="1"/>
  <c r="G92" i="1"/>
  <c r="F92" i="1"/>
  <c r="H92" i="1" s="1"/>
  <c r="D92" i="1"/>
  <c r="G91" i="1"/>
  <c r="F91" i="1"/>
  <c r="D91" i="1"/>
  <c r="G90" i="1"/>
  <c r="F90" i="1"/>
  <c r="D90" i="1"/>
  <c r="G89" i="1"/>
  <c r="F89" i="1"/>
  <c r="H89" i="1" s="1"/>
  <c r="D89" i="1"/>
  <c r="G88" i="1"/>
  <c r="F88" i="1"/>
  <c r="D88" i="1"/>
  <c r="G87" i="1"/>
  <c r="F87" i="1"/>
  <c r="D87" i="1"/>
  <c r="G86" i="1"/>
  <c r="F86" i="1"/>
  <c r="D86" i="1"/>
  <c r="G85" i="1"/>
  <c r="F85" i="1"/>
  <c r="D85" i="1"/>
  <c r="G84" i="1"/>
  <c r="F84" i="1"/>
  <c r="H84" i="1" s="1"/>
  <c r="D84" i="1"/>
  <c r="G83" i="1"/>
  <c r="K90" i="1" s="1"/>
  <c r="F83" i="1"/>
  <c r="D83" i="1"/>
  <c r="G82" i="1"/>
  <c r="F82" i="1"/>
  <c r="D82" i="1"/>
  <c r="K81" i="1"/>
  <c r="G81" i="1"/>
  <c r="F81" i="1"/>
  <c r="H81" i="1" s="1"/>
  <c r="D81" i="1"/>
  <c r="G80" i="1"/>
  <c r="F80" i="1"/>
  <c r="D80" i="1"/>
  <c r="G79" i="1"/>
  <c r="F79" i="1"/>
  <c r="D79" i="1"/>
  <c r="G78" i="1"/>
  <c r="F78" i="1"/>
  <c r="D78" i="1"/>
  <c r="G77" i="1"/>
  <c r="F77" i="1"/>
  <c r="D77" i="1"/>
  <c r="G76" i="1"/>
  <c r="F76" i="1"/>
  <c r="H76" i="1" s="1"/>
  <c r="D76" i="1"/>
  <c r="G75" i="1"/>
  <c r="F75" i="1"/>
  <c r="D75" i="1"/>
  <c r="G74" i="1"/>
  <c r="F74" i="1"/>
  <c r="D74" i="1"/>
  <c r="G73" i="1"/>
  <c r="F73" i="1"/>
  <c r="H73" i="1" s="1"/>
  <c r="D73" i="1"/>
  <c r="G72" i="1"/>
  <c r="F72" i="1"/>
  <c r="H72" i="1" s="1"/>
  <c r="D72" i="1"/>
  <c r="G71" i="1"/>
  <c r="F71" i="1"/>
  <c r="D71" i="1"/>
  <c r="G70" i="1"/>
  <c r="F70" i="1"/>
  <c r="D70" i="1"/>
  <c r="G69" i="1"/>
  <c r="F69" i="1"/>
  <c r="D69" i="1"/>
  <c r="G68" i="1"/>
  <c r="F68" i="1"/>
  <c r="H68" i="1" s="1"/>
  <c r="D68" i="1"/>
  <c r="G67" i="1"/>
  <c r="F67" i="1"/>
  <c r="D67" i="1"/>
  <c r="G66" i="1"/>
  <c r="F66" i="1"/>
  <c r="D66" i="1"/>
  <c r="G65" i="1"/>
  <c r="F65" i="1"/>
  <c r="H65" i="1" s="1"/>
  <c r="D65" i="1"/>
  <c r="K64" i="1"/>
  <c r="G64" i="1"/>
  <c r="F64" i="1"/>
  <c r="H64" i="1" s="1"/>
  <c r="D64" i="1"/>
  <c r="G63" i="1"/>
  <c r="F63" i="1"/>
  <c r="H63" i="1" s="1"/>
  <c r="D63" i="1"/>
  <c r="G62" i="1"/>
  <c r="F62" i="1"/>
  <c r="D62" i="1"/>
  <c r="G61" i="1"/>
  <c r="F61" i="1"/>
  <c r="D61" i="1"/>
  <c r="G60" i="1"/>
  <c r="F60" i="1"/>
  <c r="H60" i="1" s="1"/>
  <c r="D60" i="1"/>
  <c r="G59" i="1"/>
  <c r="F59" i="1"/>
  <c r="D59" i="1"/>
  <c r="G58" i="1"/>
  <c r="F58" i="1"/>
  <c r="D58" i="1"/>
  <c r="G57" i="1"/>
  <c r="F57" i="1"/>
  <c r="H57" i="1" s="1"/>
  <c r="D57" i="1"/>
  <c r="G56" i="1"/>
  <c r="F56" i="1"/>
  <c r="D56" i="1"/>
  <c r="G55" i="1"/>
  <c r="F55" i="1"/>
  <c r="D55" i="1"/>
  <c r="H54" i="1"/>
  <c r="G54" i="1"/>
  <c r="F54" i="1"/>
  <c r="D54" i="1"/>
  <c r="H53" i="1"/>
  <c r="G53" i="1"/>
  <c r="F53" i="1"/>
  <c r="D53" i="1"/>
  <c r="G52" i="1"/>
  <c r="F52" i="1"/>
  <c r="D52" i="1"/>
  <c r="H51" i="1"/>
  <c r="G51" i="1"/>
  <c r="F51" i="1"/>
  <c r="D51" i="1"/>
  <c r="G50" i="1"/>
  <c r="H50" i="1" s="1"/>
  <c r="F50" i="1"/>
  <c r="D50" i="1"/>
  <c r="G49" i="1"/>
  <c r="F49" i="1"/>
  <c r="H49" i="1" s="1"/>
  <c r="D49" i="1"/>
  <c r="G48" i="1"/>
  <c r="K67" i="1" s="1"/>
  <c r="F48" i="1"/>
  <c r="D48" i="1"/>
  <c r="G47" i="1"/>
  <c r="F47" i="1"/>
  <c r="D47" i="1"/>
  <c r="G46" i="1"/>
  <c r="F46" i="1"/>
  <c r="H46" i="1" s="1"/>
  <c r="D46" i="1"/>
  <c r="G45" i="1"/>
  <c r="F45" i="1"/>
  <c r="D45" i="1"/>
  <c r="G44" i="1"/>
  <c r="F44" i="1"/>
  <c r="D44" i="1"/>
  <c r="G43" i="1"/>
  <c r="F43" i="1"/>
  <c r="J62" i="1" s="1"/>
  <c r="D43" i="1"/>
  <c r="G42" i="1"/>
  <c r="F42" i="1"/>
  <c r="D42" i="1"/>
  <c r="G41" i="1"/>
  <c r="F41" i="1"/>
  <c r="J77" i="1" s="1"/>
  <c r="D41" i="1"/>
  <c r="G40" i="1"/>
  <c r="F40" i="1"/>
  <c r="D40" i="1"/>
  <c r="G39" i="1"/>
  <c r="K73" i="1" s="1"/>
  <c r="F39" i="1"/>
  <c r="D39" i="1"/>
  <c r="G38" i="1"/>
  <c r="K88" i="1" s="1"/>
  <c r="F38" i="1"/>
  <c r="H38" i="1" s="1"/>
  <c r="D38" i="1"/>
  <c r="G37" i="1"/>
  <c r="F37" i="1"/>
  <c r="H37" i="1" s="1"/>
  <c r="D37" i="1"/>
  <c r="G36" i="1"/>
  <c r="K56" i="1" s="1"/>
  <c r="F36" i="1"/>
  <c r="J56" i="1" s="1"/>
  <c r="L56" i="1" s="1"/>
  <c r="D36" i="1"/>
  <c r="G35" i="1"/>
  <c r="F35" i="1"/>
  <c r="H35" i="1" s="1"/>
  <c r="D35" i="1"/>
  <c r="G34" i="1"/>
  <c r="K83" i="1" s="1"/>
  <c r="F34" i="1"/>
  <c r="D34" i="1"/>
  <c r="G33" i="1"/>
  <c r="K52" i="1" s="1"/>
  <c r="F33" i="1"/>
  <c r="J52" i="1" s="1"/>
  <c r="L52" i="1" s="1"/>
  <c r="D33" i="1"/>
  <c r="G32" i="1"/>
  <c r="F32" i="1"/>
  <c r="H32" i="1" s="1"/>
  <c r="D32" i="1"/>
  <c r="G31" i="1"/>
  <c r="K72" i="1" s="1"/>
  <c r="F31" i="1"/>
  <c r="D31" i="1"/>
  <c r="G30" i="1"/>
  <c r="F30" i="1"/>
  <c r="D30" i="1"/>
  <c r="G29" i="1"/>
  <c r="F29" i="1"/>
  <c r="D29" i="1"/>
  <c r="G28" i="1"/>
  <c r="K65" i="1" s="1"/>
  <c r="F28" i="1"/>
  <c r="D28" i="1"/>
  <c r="G27" i="1"/>
  <c r="F27" i="1"/>
  <c r="D27" i="1"/>
  <c r="G26" i="1"/>
  <c r="F26" i="1"/>
  <c r="D26" i="1"/>
  <c r="G25" i="1"/>
  <c r="K57" i="1" s="1"/>
  <c r="F25" i="1"/>
  <c r="D25" i="1"/>
  <c r="G24" i="1"/>
  <c r="F24" i="1"/>
  <c r="J64" i="1" s="1"/>
  <c r="L64" i="1" s="1"/>
  <c r="D24" i="1"/>
  <c r="G23" i="1"/>
  <c r="F23" i="1"/>
  <c r="D23" i="1"/>
  <c r="G22" i="1"/>
  <c r="K97" i="1" s="1"/>
  <c r="F22" i="1"/>
  <c r="J86" i="1" s="1"/>
  <c r="D22" i="1"/>
  <c r="G21" i="1"/>
  <c r="F21" i="1"/>
  <c r="D21" i="1"/>
  <c r="G20" i="1"/>
  <c r="F20" i="1"/>
  <c r="D20" i="1"/>
  <c r="G19" i="1"/>
  <c r="F19" i="1"/>
  <c r="D19" i="1"/>
  <c r="G18" i="1"/>
  <c r="K99" i="1" s="1"/>
  <c r="F18" i="1"/>
  <c r="D18" i="1"/>
  <c r="G17" i="1"/>
  <c r="F17" i="1"/>
  <c r="D17" i="1"/>
  <c r="G16" i="1"/>
  <c r="F16" i="1"/>
  <c r="H16" i="1" s="1"/>
  <c r="D16" i="1"/>
  <c r="G15" i="1"/>
  <c r="K75" i="1" s="1"/>
  <c r="F15" i="1"/>
  <c r="D15" i="1"/>
  <c r="G14" i="1"/>
  <c r="F14" i="1"/>
  <c r="D14" i="1"/>
  <c r="G13" i="1"/>
  <c r="F13" i="1"/>
  <c r="D13" i="1"/>
  <c r="G12" i="1"/>
  <c r="F12" i="1"/>
  <c r="H12" i="1" s="1"/>
  <c r="D12" i="1"/>
  <c r="G11" i="1"/>
  <c r="K26" i="1" s="1"/>
  <c r="F11" i="1"/>
  <c r="D11" i="1"/>
  <c r="G10" i="1"/>
  <c r="F10" i="1"/>
  <c r="H10" i="1" s="1"/>
  <c r="D10" i="1"/>
  <c r="G9" i="1"/>
  <c r="F9" i="1"/>
  <c r="D9" i="1"/>
  <c r="G8" i="1"/>
  <c r="F8" i="1"/>
  <c r="D8" i="1"/>
  <c r="G7" i="1"/>
  <c r="F7" i="1"/>
  <c r="J70" i="1" s="1"/>
  <c r="D7" i="1"/>
  <c r="G6" i="1"/>
  <c r="F6" i="1"/>
  <c r="D6" i="1"/>
  <c r="G5" i="1"/>
  <c r="K55" i="1" s="1"/>
  <c r="F5" i="1"/>
  <c r="H5" i="1" s="1"/>
  <c r="D5" i="1"/>
  <c r="G4" i="1"/>
  <c r="F4" i="1"/>
  <c r="D4" i="1"/>
  <c r="G3" i="1"/>
  <c r="K27" i="1" s="1"/>
  <c r="F3" i="1"/>
  <c r="H3" i="1" s="1"/>
  <c r="D3" i="1"/>
  <c r="L93" i="1" l="1"/>
  <c r="L86" i="1"/>
  <c r="J87" i="1"/>
  <c r="H31" i="1"/>
  <c r="J119" i="1"/>
  <c r="H17" i="1"/>
  <c r="J41" i="1"/>
  <c r="H25" i="1"/>
  <c r="N25" i="1" s="1"/>
  <c r="J44" i="1"/>
  <c r="H45" i="1"/>
  <c r="J37" i="1"/>
  <c r="J29" i="1"/>
  <c r="J8" i="1"/>
  <c r="J21" i="1"/>
  <c r="L21" i="1" s="1"/>
  <c r="J79" i="1"/>
  <c r="L79" i="1" s="1"/>
  <c r="H66" i="1"/>
  <c r="J131" i="1"/>
  <c r="L131" i="1" s="1"/>
  <c r="N131" i="1" s="1"/>
  <c r="J4" i="1"/>
  <c r="H79" i="1"/>
  <c r="J110" i="1"/>
  <c r="J85" i="1"/>
  <c r="K89" i="1"/>
  <c r="H98" i="1"/>
  <c r="N98" i="1" s="1"/>
  <c r="J40" i="1"/>
  <c r="J102" i="1"/>
  <c r="L102" i="1" s="1"/>
  <c r="H105" i="1"/>
  <c r="J30" i="1"/>
  <c r="K79" i="1"/>
  <c r="K85" i="1"/>
  <c r="N113" i="1"/>
  <c r="K39" i="1"/>
  <c r="J118" i="1"/>
  <c r="L118" i="1" s="1"/>
  <c r="J22" i="1"/>
  <c r="J39" i="1"/>
  <c r="J59" i="1"/>
  <c r="J47" i="1"/>
  <c r="J15" i="1"/>
  <c r="L15" i="1" s="1"/>
  <c r="J126" i="1"/>
  <c r="L126" i="1" s="1"/>
  <c r="J127" i="1"/>
  <c r="H56" i="1"/>
  <c r="N56" i="1" s="1"/>
  <c r="J36" i="1"/>
  <c r="K10" i="1"/>
  <c r="K131" i="1"/>
  <c r="K4" i="1"/>
  <c r="J74" i="1"/>
  <c r="L74" i="1" s="1"/>
  <c r="K6" i="1"/>
  <c r="H88" i="1"/>
  <c r="J38" i="1"/>
  <c r="L38" i="1" s="1"/>
  <c r="N38" i="1" s="1"/>
  <c r="K40" i="1"/>
  <c r="K38" i="1"/>
  <c r="J95" i="1"/>
  <c r="H7" i="1"/>
  <c r="J60" i="1"/>
  <c r="H19" i="1"/>
  <c r="J34" i="1"/>
  <c r="H23" i="1"/>
  <c r="J121" i="1"/>
  <c r="H33" i="1"/>
  <c r="K61" i="1"/>
  <c r="J130" i="1"/>
  <c r="L130" i="1" s="1"/>
  <c r="L10" i="1"/>
  <c r="N10" i="1" s="1"/>
  <c r="J12" i="1"/>
  <c r="J113" i="1"/>
  <c r="L113" i="1" s="1"/>
  <c r="J13" i="1"/>
  <c r="K24" i="1"/>
  <c r="K106" i="1"/>
  <c r="K119" i="1"/>
  <c r="K41" i="1"/>
  <c r="K122" i="1"/>
  <c r="K37" i="1"/>
  <c r="K121" i="1"/>
  <c r="K113" i="1"/>
  <c r="K111" i="1"/>
  <c r="K49" i="1"/>
  <c r="K93" i="1"/>
  <c r="K44" i="1"/>
  <c r="K43" i="1"/>
  <c r="K30" i="1"/>
  <c r="K104" i="1"/>
  <c r="K36" i="1"/>
  <c r="K21" i="1"/>
  <c r="K115" i="1"/>
  <c r="K50" i="1"/>
  <c r="H80" i="1"/>
  <c r="J117" i="1"/>
  <c r="L117" i="1" s="1"/>
  <c r="N117" i="1" s="1"/>
  <c r="K92" i="1"/>
  <c r="K22" i="1"/>
  <c r="K12" i="1"/>
  <c r="J91" i="1"/>
  <c r="J51" i="1"/>
  <c r="K102" i="1"/>
  <c r="K48" i="1"/>
  <c r="K28" i="1"/>
  <c r="H82" i="1"/>
  <c r="J84" i="1"/>
  <c r="J20" i="1"/>
  <c r="H95" i="1"/>
  <c r="J42" i="1"/>
  <c r="J7" i="1"/>
  <c r="K18" i="1"/>
  <c r="J101" i="1"/>
  <c r="K13" i="1"/>
  <c r="H109" i="1"/>
  <c r="J27" i="1"/>
  <c r="L27" i="1" s="1"/>
  <c r="K29" i="1"/>
  <c r="K5" i="1"/>
  <c r="H130" i="1"/>
  <c r="N130" i="1" s="1"/>
  <c r="K42" i="1"/>
  <c r="J26" i="1"/>
  <c r="L26" i="1" s="1"/>
  <c r="H11" i="1"/>
  <c r="J109" i="1"/>
  <c r="J3" i="1"/>
  <c r="H27" i="1"/>
  <c r="N27" i="1" s="1"/>
  <c r="J25" i="1"/>
  <c r="L25" i="1" s="1"/>
  <c r="H41" i="1"/>
  <c r="H58" i="1"/>
  <c r="J104" i="1"/>
  <c r="L104" i="1" s="1"/>
  <c r="K15" i="1"/>
  <c r="K74" i="1"/>
  <c r="H111" i="1"/>
  <c r="J43" i="1"/>
  <c r="K95" i="1"/>
  <c r="K60" i="1"/>
  <c r="K34" i="1"/>
  <c r="K109" i="1"/>
  <c r="K68" i="1"/>
  <c r="K3" i="1"/>
  <c r="K78" i="1"/>
  <c r="K25" i="1"/>
  <c r="K69" i="1"/>
  <c r="L69" i="1" s="1"/>
  <c r="K46" i="1"/>
  <c r="J63" i="1"/>
  <c r="J88" i="1"/>
  <c r="L88" i="1" s="1"/>
  <c r="J17" i="1"/>
  <c r="K116" i="1"/>
  <c r="K114" i="1"/>
  <c r="N72" i="1"/>
  <c r="K31" i="1"/>
  <c r="K84" i="1"/>
  <c r="J129" i="1"/>
  <c r="L129" i="1" s="1"/>
  <c r="N129" i="1" s="1"/>
  <c r="K100" i="1"/>
  <c r="K87" i="1"/>
  <c r="H13" i="1"/>
  <c r="J106" i="1"/>
  <c r="L106" i="1" s="1"/>
  <c r="J35" i="1"/>
  <c r="L35" i="1" s="1"/>
  <c r="N35" i="1" s="1"/>
  <c r="H29" i="1"/>
  <c r="J122" i="1"/>
  <c r="J46" i="1"/>
  <c r="H47" i="1"/>
  <c r="J94" i="1"/>
  <c r="J66" i="1"/>
  <c r="H4" i="1"/>
  <c r="J53" i="1"/>
  <c r="L53" i="1" s="1"/>
  <c r="N53" i="1" s="1"/>
  <c r="J18" i="1"/>
  <c r="H14" i="1"/>
  <c r="J14" i="1"/>
  <c r="H18" i="1"/>
  <c r="J99" i="1"/>
  <c r="L99" i="1" s="1"/>
  <c r="J97" i="1"/>
  <c r="L97" i="1" s="1"/>
  <c r="H22" i="1"/>
  <c r="J19" i="1"/>
  <c r="L19" i="1" s="1"/>
  <c r="J11" i="1"/>
  <c r="H26" i="1"/>
  <c r="N26" i="1" s="1"/>
  <c r="J65" i="1"/>
  <c r="L65" i="1" s="1"/>
  <c r="H28" i="1"/>
  <c r="J23" i="1"/>
  <c r="H34" i="1"/>
  <c r="J83" i="1"/>
  <c r="L83" i="1" s="1"/>
  <c r="J16" i="1"/>
  <c r="L16" i="1" s="1"/>
  <c r="N16" i="1" s="1"/>
  <c r="H36" i="1"/>
  <c r="J98" i="1"/>
  <c r="L98" i="1" s="1"/>
  <c r="H40" i="1"/>
  <c r="J123" i="1"/>
  <c r="H42" i="1"/>
  <c r="J133" i="1"/>
  <c r="J45" i="1"/>
  <c r="H44" i="1"/>
  <c r="J124" i="1"/>
  <c r="J6" i="1"/>
  <c r="H48" i="1"/>
  <c r="J67" i="1"/>
  <c r="L67" i="1" s="1"/>
  <c r="J33" i="1"/>
  <c r="K53" i="1"/>
  <c r="H55" i="1"/>
  <c r="J107" i="1"/>
  <c r="K17" i="1"/>
  <c r="K82" i="1"/>
  <c r="J61" i="1"/>
  <c r="L61" i="1" s="1"/>
  <c r="H74" i="1"/>
  <c r="J76" i="1"/>
  <c r="J112" i="1"/>
  <c r="J78" i="1"/>
  <c r="L78" i="1" s="1"/>
  <c r="K80" i="1"/>
  <c r="L80" i="1" s="1"/>
  <c r="H87" i="1"/>
  <c r="J125" i="1"/>
  <c r="L125" i="1" s="1"/>
  <c r="N125" i="1" s="1"/>
  <c r="J31" i="1"/>
  <c r="K129" i="1"/>
  <c r="K58" i="1"/>
  <c r="H107" i="1"/>
  <c r="J55" i="1"/>
  <c r="L55" i="1" s="1"/>
  <c r="J5" i="1"/>
  <c r="L5" i="1" s="1"/>
  <c r="N5" i="1" s="1"/>
  <c r="K35" i="1"/>
  <c r="K20" i="1"/>
  <c r="K132" i="1"/>
  <c r="J24" i="1"/>
  <c r="L24" i="1" s="1"/>
  <c r="H9" i="1"/>
  <c r="J89" i="1"/>
  <c r="L89" i="1" s="1"/>
  <c r="H15" i="1"/>
  <c r="N15" i="1" s="1"/>
  <c r="J75" i="1"/>
  <c r="L75" i="1" s="1"/>
  <c r="J58" i="1"/>
  <c r="L58" i="1" s="1"/>
  <c r="H21" i="1"/>
  <c r="J73" i="1"/>
  <c r="L73" i="1" s="1"/>
  <c r="H39" i="1"/>
  <c r="J111" i="1"/>
  <c r="L111" i="1" s="1"/>
  <c r="J49" i="1"/>
  <c r="L49" i="1" s="1"/>
  <c r="N49" i="1" s="1"/>
  <c r="H43" i="1"/>
  <c r="H71" i="1"/>
  <c r="J57" i="1"/>
  <c r="L57" i="1" s="1"/>
  <c r="J50" i="1"/>
  <c r="L50" i="1" s="1"/>
  <c r="N50" i="1" s="1"/>
  <c r="H90" i="1"/>
  <c r="J92" i="1"/>
  <c r="L92" i="1" s="1"/>
  <c r="K128" i="1"/>
  <c r="H132" i="1"/>
  <c r="N132" i="1" s="1"/>
  <c r="L103" i="1"/>
  <c r="N103" i="1" s="1"/>
  <c r="J128" i="1"/>
  <c r="H6" i="1"/>
  <c r="J108" i="1"/>
  <c r="J32" i="1"/>
  <c r="H8" i="1"/>
  <c r="H20" i="1"/>
  <c r="J120" i="1"/>
  <c r="L120" i="1" s="1"/>
  <c r="J9" i="1"/>
  <c r="L9" i="1" s="1"/>
  <c r="H24" i="1"/>
  <c r="N24" i="1" s="1"/>
  <c r="J81" i="1"/>
  <c r="L81" i="1" s="1"/>
  <c r="N81" i="1" s="1"/>
  <c r="J105" i="1"/>
  <c r="H30" i="1"/>
  <c r="K66" i="1"/>
  <c r="K108" i="1"/>
  <c r="K77" i="1"/>
  <c r="L77" i="1" s="1"/>
  <c r="K32" i="1"/>
  <c r="K94" i="1"/>
  <c r="K14" i="1"/>
  <c r="K120" i="1"/>
  <c r="K86" i="1"/>
  <c r="K9" i="1"/>
  <c r="K19" i="1"/>
  <c r="K11" i="1"/>
  <c r="K105" i="1"/>
  <c r="K8" i="1"/>
  <c r="K54" i="1"/>
  <c r="L54" i="1" s="1"/>
  <c r="N54" i="1" s="1"/>
  <c r="K23" i="1"/>
  <c r="K16" i="1"/>
  <c r="K98" i="1"/>
  <c r="K130" i="1"/>
  <c r="K123" i="1"/>
  <c r="K133" i="1"/>
  <c r="K124" i="1"/>
  <c r="K45" i="1"/>
  <c r="K47" i="1"/>
  <c r="K33" i="1"/>
  <c r="K71" i="1"/>
  <c r="K59" i="1"/>
  <c r="N64" i="1"/>
  <c r="K7" i="1"/>
  <c r="J72" i="1"/>
  <c r="L72" i="1" s="1"/>
  <c r="K112" i="1"/>
  <c r="K76" i="1"/>
  <c r="J90" i="1"/>
  <c r="L90" i="1" s="1"/>
  <c r="K51" i="1"/>
  <c r="K91" i="1"/>
  <c r="N96" i="1"/>
  <c r="K63" i="1"/>
  <c r="K127" i="1"/>
  <c r="H52" i="1"/>
  <c r="N52" i="1" s="1"/>
  <c r="H61" i="1"/>
  <c r="N61" i="1" s="1"/>
  <c r="K62" i="1"/>
  <c r="L62" i="1" s="1"/>
  <c r="H69" i="1"/>
  <c r="K70" i="1"/>
  <c r="L70" i="1" s="1"/>
  <c r="H77" i="1"/>
  <c r="H85" i="1"/>
  <c r="H93" i="1"/>
  <c r="H101" i="1"/>
  <c r="J114" i="1"/>
  <c r="L114" i="1" s="1"/>
  <c r="J116" i="1"/>
  <c r="L116" i="1" s="1"/>
  <c r="J132" i="1"/>
  <c r="L132" i="1" s="1"/>
  <c r="K107" i="1"/>
  <c r="N68" i="1"/>
  <c r="K110" i="1"/>
  <c r="J82" i="1"/>
  <c r="K125" i="1"/>
  <c r="N92" i="1"/>
  <c r="K101" i="1"/>
  <c r="K126" i="1"/>
  <c r="K117" i="1"/>
  <c r="H133" i="1"/>
  <c r="J28" i="1"/>
  <c r="L28" i="1" s="1"/>
  <c r="J48" i="1"/>
  <c r="N57" i="1"/>
  <c r="N65" i="1"/>
  <c r="J71" i="1"/>
  <c r="L71" i="1" s="1"/>
  <c r="N73" i="1"/>
  <c r="N89" i="1"/>
  <c r="N97" i="1"/>
  <c r="K103" i="1"/>
  <c r="J115" i="1"/>
  <c r="L115" i="1" s="1"/>
  <c r="N115" i="1" s="1"/>
  <c r="H62" i="1"/>
  <c r="J68" i="1"/>
  <c r="L68" i="1" s="1"/>
  <c r="H70" i="1"/>
  <c r="H78" i="1"/>
  <c r="N78" i="1" s="1"/>
  <c r="H86" i="1"/>
  <c r="N86" i="1" s="1"/>
  <c r="H94" i="1"/>
  <c r="J100" i="1"/>
  <c r="L100" i="1" s="1"/>
  <c r="N100" i="1" s="1"/>
  <c r="H102" i="1"/>
  <c r="K118" i="1"/>
  <c r="H59" i="1"/>
  <c r="H67" i="1"/>
  <c r="N67" i="1" s="1"/>
  <c r="H75" i="1"/>
  <c r="N75" i="1" s="1"/>
  <c r="H83" i="1"/>
  <c r="H91" i="1"/>
  <c r="H99" i="1"/>
  <c r="N99" i="1" s="1"/>
  <c r="H104" i="1"/>
  <c r="H106" i="1"/>
  <c r="N106" i="1" s="1"/>
  <c r="H108" i="1"/>
  <c r="H110" i="1"/>
  <c r="H112" i="1"/>
  <c r="H114" i="1"/>
  <c r="H116" i="1"/>
  <c r="N116" i="1" s="1"/>
  <c r="H118" i="1"/>
  <c r="H120" i="1"/>
  <c r="H122" i="1"/>
  <c r="H124" i="1"/>
  <c r="H126" i="1"/>
  <c r="H128" i="1"/>
  <c r="N101" i="1" l="1"/>
  <c r="L6" i="1"/>
  <c r="N6" i="1" s="1"/>
  <c r="N14" i="1"/>
  <c r="L46" i="1"/>
  <c r="N46" i="1" s="1"/>
  <c r="L63" i="1"/>
  <c r="N63" i="1" s="1"/>
  <c r="N114" i="1"/>
  <c r="N83" i="1"/>
  <c r="N94" i="1"/>
  <c r="L48" i="1"/>
  <c r="N93" i="1"/>
  <c r="L128" i="1"/>
  <c r="N128" i="1" s="1"/>
  <c r="N71" i="1"/>
  <c r="L124" i="1"/>
  <c r="L11" i="1"/>
  <c r="N11" i="1" s="1"/>
  <c r="L18" i="1"/>
  <c r="N18" i="1" s="1"/>
  <c r="L122" i="1"/>
  <c r="N58" i="1"/>
  <c r="L101" i="1"/>
  <c r="L12" i="1"/>
  <c r="N12" i="1" s="1"/>
  <c r="L34" i="1"/>
  <c r="N88" i="1"/>
  <c r="L127" i="1"/>
  <c r="N127" i="1" s="1"/>
  <c r="L40" i="1"/>
  <c r="N40" i="1" s="1"/>
  <c r="N66" i="1"/>
  <c r="L44" i="1"/>
  <c r="N43" i="1"/>
  <c r="L107" i="1"/>
  <c r="N22" i="1"/>
  <c r="L60" i="1"/>
  <c r="N60" i="1" s="1"/>
  <c r="N126" i="1"/>
  <c r="N124" i="1"/>
  <c r="N70" i="1"/>
  <c r="N20" i="1"/>
  <c r="N9" i="1"/>
  <c r="N107" i="1"/>
  <c r="L112" i="1"/>
  <c r="N112" i="1" s="1"/>
  <c r="L133" i="1"/>
  <c r="N34" i="1"/>
  <c r="L66" i="1"/>
  <c r="L43" i="1"/>
  <c r="L42" i="1"/>
  <c r="N42" i="1" s="1"/>
  <c r="N7" i="1"/>
  <c r="L47" i="1"/>
  <c r="N47" i="1" s="1"/>
  <c r="L85" i="1"/>
  <c r="N85" i="1" s="1"/>
  <c r="L8" i="1"/>
  <c r="N59" i="1"/>
  <c r="N122" i="1"/>
  <c r="L82" i="1"/>
  <c r="N82" i="1" s="1"/>
  <c r="N69" i="1"/>
  <c r="N8" i="1"/>
  <c r="N39" i="1"/>
  <c r="L76" i="1"/>
  <c r="N76" i="1" s="1"/>
  <c r="L33" i="1"/>
  <c r="L23" i="1"/>
  <c r="N23" i="1" s="1"/>
  <c r="N111" i="1"/>
  <c r="L3" i="1"/>
  <c r="N3" i="1" s="1"/>
  <c r="N95" i="1"/>
  <c r="L51" i="1"/>
  <c r="N51" i="1" s="1"/>
  <c r="L95" i="1"/>
  <c r="L59" i="1"/>
  <c r="L110" i="1"/>
  <c r="N110" i="1" s="1"/>
  <c r="L29" i="1"/>
  <c r="N29" i="1" s="1"/>
  <c r="L119" i="1"/>
  <c r="N119" i="1" s="1"/>
  <c r="N19" i="1"/>
  <c r="N55" i="1"/>
  <c r="L7" i="1"/>
  <c r="L41" i="1"/>
  <c r="N41" i="1" s="1"/>
  <c r="N133" i="1"/>
  <c r="N120" i="1"/>
  <c r="N104" i="1"/>
  <c r="N62" i="1"/>
  <c r="N30" i="1"/>
  <c r="L32" i="1"/>
  <c r="N32" i="1" s="1"/>
  <c r="N90" i="1"/>
  <c r="N74" i="1"/>
  <c r="L123" i="1"/>
  <c r="N123" i="1" s="1"/>
  <c r="N28" i="1"/>
  <c r="L94" i="1"/>
  <c r="L17" i="1"/>
  <c r="N17" i="1" s="1"/>
  <c r="L109" i="1"/>
  <c r="L20" i="1"/>
  <c r="L91" i="1"/>
  <c r="N91" i="1" s="1"/>
  <c r="N33" i="1"/>
  <c r="L39" i="1"/>
  <c r="L30" i="1"/>
  <c r="N79" i="1"/>
  <c r="L37" i="1"/>
  <c r="N37" i="1" s="1"/>
  <c r="N44" i="1"/>
  <c r="N77" i="1"/>
  <c r="L45" i="1"/>
  <c r="N45" i="1" s="1"/>
  <c r="N80" i="1"/>
  <c r="N118" i="1"/>
  <c r="N102" i="1"/>
  <c r="L105" i="1"/>
  <c r="N105" i="1" s="1"/>
  <c r="L108" i="1"/>
  <c r="N108" i="1" s="1"/>
  <c r="N21" i="1"/>
  <c r="L31" i="1"/>
  <c r="N31" i="1" s="1"/>
  <c r="N48" i="1"/>
  <c r="L14" i="1"/>
  <c r="N109" i="1"/>
  <c r="L84" i="1"/>
  <c r="N84" i="1" s="1"/>
  <c r="L13" i="1"/>
  <c r="N13" i="1" s="1"/>
  <c r="L121" i="1"/>
  <c r="N121" i="1" s="1"/>
  <c r="L36" i="1"/>
  <c r="N36" i="1" s="1"/>
  <c r="L22" i="1"/>
  <c r="L4" i="1"/>
  <c r="N4" i="1" s="1"/>
  <c r="L87" i="1"/>
  <c r="N87" i="1" s="1"/>
</calcChain>
</file>

<file path=xl/sharedStrings.xml><?xml version="1.0" encoding="utf-8"?>
<sst xmlns="http://schemas.openxmlformats.org/spreadsheetml/2006/main" count="765" uniqueCount="341">
  <si>
    <t>Opponents Win%</t>
  </si>
  <si>
    <t>Opponents Opponents Win%</t>
  </si>
  <si>
    <t>Strength of Schedule</t>
  </si>
  <si>
    <t>FBS Teams</t>
  </si>
  <si>
    <t>W</t>
  </si>
  <si>
    <t>L</t>
  </si>
  <si>
    <t>Win%</t>
  </si>
  <si>
    <t>Win</t>
  </si>
  <si>
    <t>Loss</t>
  </si>
  <si>
    <t>OWP</t>
  </si>
  <si>
    <t>OOWP</t>
  </si>
  <si>
    <t>(2*OWP + OOWP)/3</t>
  </si>
  <si>
    <t>Air Force</t>
  </si>
  <si>
    <t>Akron</t>
  </si>
  <si>
    <t>Alabama</t>
  </si>
  <si>
    <t>Appalachian State</t>
  </si>
  <si>
    <t>Arizona</t>
  </si>
  <si>
    <t>Arizona State</t>
  </si>
  <si>
    <t>Arkansas</t>
  </si>
  <si>
    <t>Arkansas State</t>
  </si>
  <si>
    <t>Army</t>
  </si>
  <si>
    <t>Auburn</t>
  </si>
  <si>
    <t>Ball State</t>
  </si>
  <si>
    <t>Baylor</t>
  </si>
  <si>
    <t>Boise State</t>
  </si>
  <si>
    <t>Boston College</t>
  </si>
  <si>
    <t>Bowling Green</t>
  </si>
  <si>
    <t>Brigham Young</t>
  </si>
  <si>
    <t>Buffalo</t>
  </si>
  <si>
    <t>California</t>
  </si>
  <si>
    <t>Central Florida</t>
  </si>
  <si>
    <t>Central Michigan</t>
  </si>
  <si>
    <t>Charlotte</t>
  </si>
  <si>
    <t>Cincinnati</t>
  </si>
  <si>
    <t>Clemson</t>
  </si>
  <si>
    <t>Coastal Carolina</t>
  </si>
  <si>
    <t>Colorado</t>
  </si>
  <si>
    <t>Colorado State</t>
  </si>
  <si>
    <t>Connecticut</t>
  </si>
  <si>
    <t>Duke</t>
  </si>
  <si>
    <t>East Carolina</t>
  </si>
  <si>
    <t>Eastern Michigan</t>
  </si>
  <si>
    <t>Florida</t>
  </si>
  <si>
    <t>Florida Atlantic</t>
  </si>
  <si>
    <t>Florida International</t>
  </si>
  <si>
    <t>Florida State</t>
  </si>
  <si>
    <t>Fresno State</t>
  </si>
  <si>
    <t>Georgia</t>
  </si>
  <si>
    <t>Georgia Southern</t>
  </si>
  <si>
    <t>Georgia State</t>
  </si>
  <si>
    <t>Georgia Tech</t>
  </si>
  <si>
    <t>Hawaii</t>
  </si>
  <si>
    <t>Houston</t>
  </si>
  <si>
    <t>Illinois</t>
  </si>
  <si>
    <t>Indiana</t>
  </si>
  <si>
    <t>Iowa</t>
  </si>
  <si>
    <t>Iowa State</t>
  </si>
  <si>
    <t>James Madison</t>
  </si>
  <si>
    <t>Kansas</t>
  </si>
  <si>
    <t>Kansas State</t>
  </si>
  <si>
    <t>Kent State</t>
  </si>
  <si>
    <t>Kentucky</t>
  </si>
  <si>
    <t>Liberty</t>
  </si>
  <si>
    <t>Louisiana-Lafayette</t>
  </si>
  <si>
    <t>Lousiana-Monroe</t>
  </si>
  <si>
    <t>Louisiana State</t>
  </si>
  <si>
    <t>Louisiana Tech</t>
  </si>
  <si>
    <t>Louisville</t>
  </si>
  <si>
    <t>Marshall</t>
  </si>
  <si>
    <t>Maryland</t>
  </si>
  <si>
    <t>Massachusetts</t>
  </si>
  <si>
    <t>Memphis</t>
  </si>
  <si>
    <t>Miami FL</t>
  </si>
  <si>
    <t>Miami OH</t>
  </si>
  <si>
    <t>Michigan</t>
  </si>
  <si>
    <t>Michigan State</t>
  </si>
  <si>
    <t>Middle Tennessee State</t>
  </si>
  <si>
    <t>Minnesota</t>
  </si>
  <si>
    <t>Mississippi</t>
  </si>
  <si>
    <t>Mississippi State</t>
  </si>
  <si>
    <t>Missouri</t>
  </si>
  <si>
    <t>Navy</t>
  </si>
  <si>
    <t>Nebraska</t>
  </si>
  <si>
    <t>Nevada</t>
  </si>
  <si>
    <t>New Mexico</t>
  </si>
  <si>
    <t>New Mexico State</t>
  </si>
  <si>
    <t>North Carolina</t>
  </si>
  <si>
    <t>North Carolina State</t>
  </si>
  <si>
    <t>North Texas</t>
  </si>
  <si>
    <t>Northern Illinois</t>
  </si>
  <si>
    <t>Northwestern</t>
  </si>
  <si>
    <t>Notre Dame</t>
  </si>
  <si>
    <t>Ohio</t>
  </si>
  <si>
    <t>Ohio State</t>
  </si>
  <si>
    <t>Oklahoma</t>
  </si>
  <si>
    <t>Oklahoma State</t>
  </si>
  <si>
    <t>Old Dominion</t>
  </si>
  <si>
    <t>Oregon</t>
  </si>
  <si>
    <t>Oregon State</t>
  </si>
  <si>
    <t>Penn State</t>
  </si>
  <si>
    <t>Pittsburgh</t>
  </si>
  <si>
    <t>Purdue</t>
  </si>
  <si>
    <t>Rice</t>
  </si>
  <si>
    <t>Rutgers</t>
  </si>
  <si>
    <t>San Diego State</t>
  </si>
  <si>
    <t>San Jose State</t>
  </si>
  <si>
    <t>South Alabama</t>
  </si>
  <si>
    <t>South Carolina</t>
  </si>
  <si>
    <t>South Florida</t>
  </si>
  <si>
    <t>Southern California</t>
  </si>
  <si>
    <t>Southern Methodist</t>
  </si>
  <si>
    <t>Southern Mississippi</t>
  </si>
  <si>
    <t>Stanford</t>
  </si>
  <si>
    <t>Syracuse</t>
  </si>
  <si>
    <t>Temple</t>
  </si>
  <si>
    <t>Tennessee</t>
  </si>
  <si>
    <t>Texas</t>
  </si>
  <si>
    <t>Texas A&amp;M</t>
  </si>
  <si>
    <t>Texas Christian</t>
  </si>
  <si>
    <t>Texas-El Paso</t>
  </si>
  <si>
    <t>Texas-San Antonio</t>
  </si>
  <si>
    <t>Texas State</t>
  </si>
  <si>
    <t>Texas Tech</t>
  </si>
  <si>
    <t>Toledo</t>
  </si>
  <si>
    <t>Troy</t>
  </si>
  <si>
    <t>Tulane</t>
  </si>
  <si>
    <t>Tulsa</t>
  </si>
  <si>
    <t>UAB</t>
  </si>
  <si>
    <t>UCLA</t>
  </si>
  <si>
    <t>UNLV</t>
  </si>
  <si>
    <t>Utah</t>
  </si>
  <si>
    <t>Utah State</t>
  </si>
  <si>
    <t>Vanderbilt</t>
  </si>
  <si>
    <t>Virginia</t>
  </si>
  <si>
    <t>Virginia Tech</t>
  </si>
  <si>
    <t>Wake Forest</t>
  </si>
  <si>
    <t>Washington</t>
  </si>
  <si>
    <t>Washington State</t>
  </si>
  <si>
    <t>West Virginia</t>
  </si>
  <si>
    <t>Western Kentucky</t>
  </si>
  <si>
    <t>Western Michigan</t>
  </si>
  <si>
    <t>Wisconsin</t>
  </si>
  <si>
    <t>Wyoming</t>
  </si>
  <si>
    <t>Non-FBS Teams</t>
  </si>
  <si>
    <t>FBS W</t>
  </si>
  <si>
    <t>FBS L</t>
  </si>
  <si>
    <t>Abilene Christian</t>
  </si>
  <si>
    <t>Wk 3</t>
  </si>
  <si>
    <t>Mizzou</t>
  </si>
  <si>
    <t>Alabama A&amp;M</t>
  </si>
  <si>
    <t>Wk 1</t>
  </si>
  <si>
    <t>Wk 2</t>
  </si>
  <si>
    <t>Alabama State</t>
  </si>
  <si>
    <t>Albany</t>
  </si>
  <si>
    <t>Alcorn State</t>
  </si>
  <si>
    <t>Arkansas-Pine Bluff</t>
  </si>
  <si>
    <t>Ok St</t>
  </si>
  <si>
    <t>Austin Peay</t>
  </si>
  <si>
    <t>Wk 0</t>
  </si>
  <si>
    <t>Wk 12</t>
  </si>
  <si>
    <t>WKU</t>
  </si>
  <si>
    <t>Bethune-Cookman</t>
  </si>
  <si>
    <t>MiaFL</t>
  </si>
  <si>
    <t>Bryant</t>
  </si>
  <si>
    <t>FIU</t>
  </si>
  <si>
    <t>Bucknell</t>
  </si>
  <si>
    <t>CMU</t>
  </si>
  <si>
    <t>Cal Poly</t>
  </si>
  <si>
    <t>Fresno St</t>
  </si>
  <si>
    <t>California-Davis</t>
  </si>
  <si>
    <t>Campbell</t>
  </si>
  <si>
    <t>ECU</t>
  </si>
  <si>
    <t>Central Arkansas</t>
  </si>
  <si>
    <t>Ole Miss</t>
  </si>
  <si>
    <t>Central Connecticut State</t>
  </si>
  <si>
    <t>Uconn</t>
  </si>
  <si>
    <t>Charleston Southern</t>
  </si>
  <si>
    <t>NC St</t>
  </si>
  <si>
    <t>Chattanooga</t>
  </si>
  <si>
    <t>Wk 4</t>
  </si>
  <si>
    <t>Citadel</t>
  </si>
  <si>
    <t>Wk 5</t>
  </si>
  <si>
    <t>App St</t>
  </si>
  <si>
    <t>Colgate</t>
  </si>
  <si>
    <t>Wk 7</t>
  </si>
  <si>
    <t>Delaware</t>
  </si>
  <si>
    <t>Duquesne</t>
  </si>
  <si>
    <t>FSU</t>
  </si>
  <si>
    <t>East Tennessee State</t>
  </si>
  <si>
    <t>Miss St</t>
  </si>
  <si>
    <t>Eastern Illinois</t>
  </si>
  <si>
    <t>N Illinois</t>
  </si>
  <si>
    <t>Eastern Kentucky</t>
  </si>
  <si>
    <t>E Mich</t>
  </si>
  <si>
    <t>Bowl Gr</t>
  </si>
  <si>
    <t>Eastern Washington</t>
  </si>
  <si>
    <t>Elon</t>
  </si>
  <si>
    <t>Vandy</t>
  </si>
  <si>
    <t>Florida A&amp;M</t>
  </si>
  <si>
    <t>UNC</t>
  </si>
  <si>
    <t>Fordham</t>
  </si>
  <si>
    <t>Furman</t>
  </si>
  <si>
    <t>Gardner-Webb</t>
  </si>
  <si>
    <t>Wk5, Wk 7</t>
  </si>
  <si>
    <t>Coastal</t>
  </si>
  <si>
    <t>Grambling State</t>
  </si>
  <si>
    <t>Ark St</t>
  </si>
  <si>
    <t>Holy Cross</t>
  </si>
  <si>
    <t>Houston Baptist</t>
  </si>
  <si>
    <t>Tx St</t>
  </si>
  <si>
    <t>Howard</t>
  </si>
  <si>
    <t>USF</t>
  </si>
  <si>
    <t>Idaho</t>
  </si>
  <si>
    <t>Wazzu</t>
  </si>
  <si>
    <t>Idaho State</t>
  </si>
  <si>
    <t>SDSU</t>
  </si>
  <si>
    <t>Illinois State</t>
  </si>
  <si>
    <t>Incarnate Word</t>
  </si>
  <si>
    <t>Indiana State</t>
  </si>
  <si>
    <t>Jacksonville State</t>
  </si>
  <si>
    <t>Kennesaw State</t>
  </si>
  <si>
    <t>Cincy</t>
  </si>
  <si>
    <t>Lafayette</t>
  </si>
  <si>
    <t>Lamar</t>
  </si>
  <si>
    <t>Wk 11</t>
  </si>
  <si>
    <t>SMU</t>
  </si>
  <si>
    <t>NM State</t>
  </si>
  <si>
    <t>Long Island</t>
  </si>
  <si>
    <t>Kent St</t>
  </si>
  <si>
    <t>Maine</t>
  </si>
  <si>
    <t>N Mexico</t>
  </si>
  <si>
    <t>BC</t>
  </si>
  <si>
    <t>McNeese State</t>
  </si>
  <si>
    <t>Mercer</t>
  </si>
  <si>
    <t>Missouri State</t>
  </si>
  <si>
    <t>Montana State</t>
  </si>
  <si>
    <t>Oreg St</t>
  </si>
  <si>
    <t>Morgan State</t>
  </si>
  <si>
    <t>Ga So</t>
  </si>
  <si>
    <t>Murray State</t>
  </si>
  <si>
    <t xml:space="preserve">Tx Tech </t>
  </si>
  <si>
    <t>Ball St</t>
  </si>
  <si>
    <t>New Hampshire</t>
  </si>
  <si>
    <t>W Mich</t>
  </si>
  <si>
    <t>Nicholls</t>
  </si>
  <si>
    <t>So Ala</t>
  </si>
  <si>
    <t>La-Monroe</t>
  </si>
  <si>
    <t>Norfolk State</t>
  </si>
  <si>
    <t>JMU</t>
  </si>
  <si>
    <t>North Alabama</t>
  </si>
  <si>
    <t>North Carolina A&amp;T</t>
  </si>
  <si>
    <t>North Dakota</t>
  </si>
  <si>
    <t>North Dakota State</t>
  </si>
  <si>
    <t>Northern Arizona</t>
  </si>
  <si>
    <t>Ariz St</t>
  </si>
  <si>
    <t>Northern Colorado</t>
  </si>
  <si>
    <t>Northern Iowa</t>
  </si>
  <si>
    <t>Northwestern State</t>
  </si>
  <si>
    <t>So Miss</t>
  </si>
  <si>
    <t>Portland State</t>
  </si>
  <si>
    <t>SJ State</t>
  </si>
  <si>
    <t>Wash</t>
  </si>
  <si>
    <t>Rhode Island</t>
  </si>
  <si>
    <t>Pitt</t>
  </si>
  <si>
    <t>Richmond</t>
  </si>
  <si>
    <t>Robert Morris</t>
  </si>
  <si>
    <t>Wk 9</t>
  </si>
  <si>
    <t>Mia OH</t>
  </si>
  <si>
    <t>Sacramento State</t>
  </si>
  <si>
    <t>Col St</t>
  </si>
  <si>
    <t>Saint Francis</t>
  </si>
  <si>
    <t>Sam Houston State</t>
  </si>
  <si>
    <t>Tx A&amp;M</t>
  </si>
  <si>
    <t>Samford</t>
  </si>
  <si>
    <t>South Carolina State</t>
  </si>
  <si>
    <t>UCF</t>
  </si>
  <si>
    <t>S Carolina</t>
  </si>
  <si>
    <t>South Dakota</t>
  </si>
  <si>
    <t>Kan St</t>
  </si>
  <si>
    <t>South Dakota State</t>
  </si>
  <si>
    <t>Southeast Missouri State</t>
  </si>
  <si>
    <t>Iowa St</t>
  </si>
  <si>
    <t>Southeastern Louisiana</t>
  </si>
  <si>
    <t>La-Laf</t>
  </si>
  <si>
    <t>FAU</t>
  </si>
  <si>
    <t>Southern</t>
  </si>
  <si>
    <t>LSU</t>
  </si>
  <si>
    <t>Southern Illinois</t>
  </si>
  <si>
    <t>NW</t>
  </si>
  <si>
    <t>Southern Utah</t>
  </si>
  <si>
    <t>Stephen F. Austin</t>
  </si>
  <si>
    <t>La Tech</t>
  </si>
  <si>
    <t>Stony Brook</t>
  </si>
  <si>
    <t>Umass</t>
  </si>
  <si>
    <t>Tarleton State</t>
  </si>
  <si>
    <t>TCU</t>
  </si>
  <si>
    <t>Tennessee Martin</t>
  </si>
  <si>
    <t>Wk 8</t>
  </si>
  <si>
    <t>Boise</t>
  </si>
  <si>
    <t>Tennessee State</t>
  </si>
  <si>
    <t>MTSU</t>
  </si>
  <si>
    <t>Tennessee Tech</t>
  </si>
  <si>
    <t>Texas Southern</t>
  </si>
  <si>
    <t>N Texas</t>
  </si>
  <si>
    <t>UTSA</t>
  </si>
  <si>
    <t>Towson</t>
  </si>
  <si>
    <t>WV</t>
  </si>
  <si>
    <t>Utah Tech (Dixie St)</t>
  </si>
  <si>
    <t>BYU</t>
  </si>
  <si>
    <t>Valparaiso</t>
  </si>
  <si>
    <t>Wk 15</t>
  </si>
  <si>
    <t>NM St</t>
  </si>
  <si>
    <t>Villanova</t>
  </si>
  <si>
    <t>Virginia Military</t>
  </si>
  <si>
    <t>Wake</t>
  </si>
  <si>
    <t>Wagner</t>
  </si>
  <si>
    <t>Weber State</t>
  </si>
  <si>
    <t>Utah St</t>
  </si>
  <si>
    <t>Western Carolina</t>
  </si>
  <si>
    <t>Ga Tech</t>
  </si>
  <si>
    <t>Western Illinois</t>
  </si>
  <si>
    <t>Minn</t>
  </si>
  <si>
    <t>William &amp; Mary</t>
  </si>
  <si>
    <t>Wofford</t>
  </si>
  <si>
    <t>Va Tech</t>
  </si>
  <si>
    <t>Youngstown State</t>
  </si>
  <si>
    <t>PF</t>
  </si>
  <si>
    <t>PA</t>
  </si>
  <si>
    <t>Score Ratio</t>
  </si>
  <si>
    <t>Rank</t>
  </si>
  <si>
    <t>WP</t>
  </si>
  <si>
    <t>SOS</t>
  </si>
  <si>
    <t>SR</t>
  </si>
  <si>
    <t>Rating</t>
  </si>
  <si>
    <t>Co-champion Threshold</t>
  </si>
  <si>
    <t>Georgia (CFP)</t>
  </si>
  <si>
    <t>CCT Rating Cutoff</t>
  </si>
  <si>
    <t>Best Win %</t>
  </si>
  <si>
    <t>Best SOS</t>
  </si>
  <si>
    <t>Best SR</t>
  </si>
  <si>
    <t>No other teams in threshold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</si>
</sst>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84E43-E81B-47D2-8665-E8578D96131E}">
  <dimension ref="A1:N232"/>
  <sheetViews>
    <sheetView workbookViewId="0">
      <selection activeCell="J2" sqref="J2"/>
    </sheetView>
  </sheetViews>
  <sheetFormatPr defaultRowHeight="14.4" x14ac:dyDescent="0.3"/>
  <cols>
    <col min="1" max="1" width="22.109375" bestFit="1" customWidth="1"/>
    <col min="2" max="2" width="6.109375" bestFit="1" customWidth="1"/>
    <col min="3" max="3" width="5.21875" bestFit="1" customWidth="1"/>
    <col min="4" max="4" width="6.5546875" style="1" bestFit="1" customWidth="1"/>
    <col min="5" max="5" width="9.6640625" bestFit="1" customWidth="1"/>
    <col min="6" max="6" width="4.21875" bestFit="1" customWidth="1"/>
    <col min="7" max="7" width="4.5546875" bestFit="1" customWidth="1"/>
    <col min="8" max="8" width="9.21875" style="1" bestFit="1" customWidth="1"/>
    <col min="9" max="9" width="10.109375" bestFit="1" customWidth="1"/>
    <col min="10" max="11" width="7.21875" customWidth="1"/>
    <col min="12" max="12" width="9.44140625" style="1" customWidth="1"/>
    <col min="14" max="14" width="17.88671875" style="1" bestFit="1" customWidth="1"/>
  </cols>
  <sheetData>
    <row r="1" spans="1:14" x14ac:dyDescent="0.3">
      <c r="F1" s="2" t="s">
        <v>0</v>
      </c>
      <c r="G1" s="2"/>
      <c r="H1" s="2"/>
      <c r="J1" s="2" t="s">
        <v>1</v>
      </c>
      <c r="K1" s="2"/>
      <c r="L1" s="2"/>
      <c r="N1" s="1" t="s">
        <v>2</v>
      </c>
    </row>
    <row r="2" spans="1:14" x14ac:dyDescent="0.3">
      <c r="A2" t="s">
        <v>3</v>
      </c>
      <c r="B2" t="s">
        <v>4</v>
      </c>
      <c r="C2" t="s">
        <v>5</v>
      </c>
      <c r="D2" s="1" t="s">
        <v>6</v>
      </c>
      <c r="F2" t="s">
        <v>7</v>
      </c>
      <c r="G2" t="s">
        <v>8</v>
      </c>
      <c r="H2" s="1" t="s">
        <v>9</v>
      </c>
      <c r="J2" t="s">
        <v>7</v>
      </c>
      <c r="K2" t="s">
        <v>8</v>
      </c>
      <c r="L2" s="1" t="s">
        <v>10</v>
      </c>
      <c r="N2" s="1" t="s">
        <v>11</v>
      </c>
    </row>
    <row r="3" spans="1:14" x14ac:dyDescent="0.3">
      <c r="A3" t="s">
        <v>12</v>
      </c>
      <c r="B3">
        <v>10</v>
      </c>
      <c r="C3">
        <v>3</v>
      </c>
      <c r="D3" s="1">
        <f t="shared" ref="D3:D68" si="0">B3/(B3+C3)</f>
        <v>0.76923076923076927</v>
      </c>
      <c r="F3">
        <f>(B196+B27+B133+B74+B72+B122+B120+B15+B11+B75+B28+B95+B14)-C3</f>
        <v>56</v>
      </c>
      <c r="G3">
        <f>(C196+C27+C133+C74+C72+C122+C120+C15+C11+C75+C28+C95+C14)-B3</f>
        <v>82</v>
      </c>
      <c r="H3" s="1">
        <f t="shared" ref="H3:H68" si="1">F3/(F3+G3)</f>
        <v>0.40579710144927539</v>
      </c>
      <c r="J3">
        <f>(F196+F27+F133+F74+F72+F122+F120+F15+F11+F75+F28+F95+F14)</f>
        <v>876</v>
      </c>
      <c r="K3">
        <f>(G196+G27+G133+G74+G72+G122+G120+G15+G11+G75+G28+G95+G14)</f>
        <v>767</v>
      </c>
      <c r="L3" s="1">
        <f t="shared" ref="L3:L68" si="2">J3/(J3+K3)</f>
        <v>0.53317102860620813</v>
      </c>
      <c r="N3" s="1">
        <f t="shared" ref="N3:N68" si="3">(2*H3+L3)/3</f>
        <v>0.44825507716825297</v>
      </c>
    </row>
    <row r="4" spans="1:14" x14ac:dyDescent="0.3">
      <c r="A4" t="s">
        <v>13</v>
      </c>
      <c r="B4">
        <v>2</v>
      </c>
      <c r="C4">
        <v>10</v>
      </c>
      <c r="D4" s="1">
        <f t="shared" si="0"/>
        <v>0.16666666666666666</v>
      </c>
      <c r="F4">
        <f>(B203+B66+B106+B53+B17+B83+B22+B51+B64+B32+B80+B19)-C4</f>
        <v>64</v>
      </c>
      <c r="G4">
        <f>(C203+C66+C106+C53+C17+C83+C22+C51+C64+C32+C80+C19)-B4</f>
        <v>65</v>
      </c>
      <c r="H4" s="1">
        <f t="shared" si="1"/>
        <v>0.49612403100775193</v>
      </c>
      <c r="J4">
        <f>(F203+F66+F106+F53+F17+F83+F22+F51+F64+F32+F80+F19)</f>
        <v>777</v>
      </c>
      <c r="K4">
        <f>(G203+G66+G106+G53+G17+G83+G22+G51+G64+G32+G80+G19)</f>
        <v>766</v>
      </c>
      <c r="L4" s="1">
        <f t="shared" si="2"/>
        <v>0.50356448476992866</v>
      </c>
      <c r="N4" s="1">
        <f t="shared" si="3"/>
        <v>0.4986041822618108</v>
      </c>
    </row>
    <row r="5" spans="1:14" x14ac:dyDescent="0.3">
      <c r="A5" t="s">
        <v>14</v>
      </c>
      <c r="B5">
        <v>11</v>
      </c>
      <c r="C5">
        <v>2</v>
      </c>
      <c r="D5" s="1">
        <f t="shared" si="0"/>
        <v>0.84615384615384615</v>
      </c>
      <c r="F5">
        <f>(B122+B107+B55+B123+B9+B108+B106+B70+B56+B69+B142+B12+B50)-C5</f>
        <v>86</v>
      </c>
      <c r="G5">
        <f>(C122+C107+C55+C123+C9+C108+C106+C70+C56+C69+C142+C12+C50)-B5</f>
        <v>57</v>
      </c>
      <c r="H5" s="1">
        <f t="shared" si="1"/>
        <v>0.60139860139860135</v>
      </c>
      <c r="J5">
        <f>(F122+F107+F55+F123+F9+F108+F106+F70+F56+F69+F142+F12+F50)</f>
        <v>1041</v>
      </c>
      <c r="K5">
        <f>(G122+G107+G55+G123+G9+G108+G106+G70+G56+G69+G142+G12+G50)</f>
        <v>681</v>
      </c>
      <c r="L5" s="1">
        <f t="shared" si="2"/>
        <v>0.60452961672473871</v>
      </c>
      <c r="N5" s="1">
        <f t="shared" si="3"/>
        <v>0.60244227317398047</v>
      </c>
    </row>
    <row r="6" spans="1:14" x14ac:dyDescent="0.3">
      <c r="A6" t="s">
        <v>15</v>
      </c>
      <c r="B6">
        <v>6</v>
      </c>
      <c r="C6">
        <v>6</v>
      </c>
      <c r="D6" s="1">
        <f t="shared" si="0"/>
        <v>0.5</v>
      </c>
      <c r="F6">
        <f>(B77+B108+B115+B48+B153+B112+B40+B201+B26+B59+B87+B39)-C6</f>
        <v>63</v>
      </c>
      <c r="G6">
        <f>(C77+C108+C115+C48+C153+C112+C40+C201+C26+C59+C87+C39)-B6</f>
        <v>54</v>
      </c>
      <c r="H6" s="1">
        <f t="shared" si="1"/>
        <v>0.53846153846153844</v>
      </c>
      <c r="J6">
        <f>(F77+F108+F115+F48+F153+F112+F40+F201+F26+F59+F87+F39)</f>
        <v>732</v>
      </c>
      <c r="K6">
        <f>(G77+G108+G115+G48+G153+G112+G40+G201+G26+G59+G87+G39)</f>
        <v>655</v>
      </c>
      <c r="L6" s="1">
        <f t="shared" si="2"/>
        <v>0.52775775054073537</v>
      </c>
      <c r="N6" s="1">
        <f t="shared" si="3"/>
        <v>0.53489360915460404</v>
      </c>
    </row>
    <row r="7" spans="1:14" x14ac:dyDescent="0.3">
      <c r="A7" t="s">
        <v>16</v>
      </c>
      <c r="B7">
        <v>5</v>
      </c>
      <c r="C7">
        <v>7</v>
      </c>
      <c r="D7" s="1">
        <f t="shared" si="0"/>
        <v>0.41666666666666669</v>
      </c>
      <c r="F7">
        <f>(B95+B70+B193+B20+B27+B88+B127+B100+B121+B119+B128+B8)-C7</f>
        <v>75</v>
      </c>
      <c r="G7">
        <f>(C95+C70+C193+C20+C27+C88+C127+C100+C121+C119+C128+C8)-B7</f>
        <v>56</v>
      </c>
      <c r="H7" s="1">
        <f t="shared" si="1"/>
        <v>0.5725190839694656</v>
      </c>
      <c r="J7">
        <f>(F95+F70+F193+F20+F27+F88+F127+F100+F121+F119+F128+F8)</f>
        <v>891</v>
      </c>
      <c r="K7">
        <f>(G95+G70+G193+G20+G27+G88+G127+G100+G121+G119+G128+G8)</f>
        <v>673</v>
      </c>
      <c r="L7" s="1">
        <f t="shared" si="2"/>
        <v>0.56969309462915596</v>
      </c>
      <c r="N7" s="1">
        <f t="shared" si="3"/>
        <v>0.57157708752269576</v>
      </c>
    </row>
    <row r="8" spans="1:14" x14ac:dyDescent="0.3">
      <c r="A8" t="s">
        <v>17</v>
      </c>
      <c r="B8">
        <v>3</v>
      </c>
      <c r="C8">
        <v>9</v>
      </c>
      <c r="D8" s="1">
        <f t="shared" si="0"/>
        <v>0.25</v>
      </c>
      <c r="F8">
        <f>(B194+B86+B32+B121+B100+B127+B103+B27+B119+B128+B89+B7)-C8</f>
        <v>74</v>
      </c>
      <c r="G8">
        <f>(C194+C86+C32+C121+C100+C127+C103+C27+C119+C128+C89+C7)-B8</f>
        <v>57</v>
      </c>
      <c r="H8" s="1">
        <f t="shared" si="1"/>
        <v>0.56488549618320616</v>
      </c>
      <c r="J8">
        <f>(F194+F86+F32+F121+F100+F127+F103+F27+F119+F128+F89+F7)</f>
        <v>857</v>
      </c>
      <c r="K8">
        <f>(G194+G86+G32+G121+G100+G127+G103+G27+G119+G128+G89+G7)</f>
        <v>702</v>
      </c>
      <c r="L8" s="1">
        <f t="shared" si="2"/>
        <v>0.54971135343168698</v>
      </c>
      <c r="N8" s="1">
        <f t="shared" si="3"/>
        <v>0.5598274485993664</v>
      </c>
    </row>
    <row r="9" spans="1:14" x14ac:dyDescent="0.3">
      <c r="A9" t="s">
        <v>18</v>
      </c>
      <c r="B9">
        <v>7</v>
      </c>
      <c r="C9">
        <v>6</v>
      </c>
      <c r="D9" s="1">
        <f t="shared" si="0"/>
        <v>0.53846153846153844</v>
      </c>
      <c r="F9">
        <f>(B24+B98+B183+B108+B5+B70+B18+B12+B53+B56+B69+B71+B49)-C9</f>
        <v>87</v>
      </c>
      <c r="G9">
        <f>(C24+C98+C183+C108+C5+C70+C18+C12+C53+C56+C69+C71+C49)-B9</f>
        <v>56</v>
      </c>
      <c r="H9" s="1">
        <f t="shared" si="1"/>
        <v>0.60839160839160844</v>
      </c>
      <c r="J9">
        <f>(F24+F98+F183+F108+F5+F70+F18+F12+F53+F56+F69+F71+F49)</f>
        <v>990</v>
      </c>
      <c r="K9">
        <f>(G24+G98+G183+G108+G5+G70+G18+G12+G53+G56+G69+G71+G49)</f>
        <v>728</v>
      </c>
      <c r="L9" s="1">
        <f t="shared" si="2"/>
        <v>0.57625145518044241</v>
      </c>
      <c r="N9" s="1">
        <f t="shared" si="3"/>
        <v>0.5976782239878865</v>
      </c>
    </row>
    <row r="10" spans="1:14" x14ac:dyDescent="0.3">
      <c r="A10" t="s">
        <v>19</v>
      </c>
      <c r="B10">
        <v>3</v>
      </c>
      <c r="C10">
        <v>9</v>
      </c>
      <c r="D10" s="1">
        <f t="shared" si="0"/>
        <v>0.25</v>
      </c>
      <c r="F10">
        <f>(B166+B84+B62+B87+B55+B48+B102+B54+B97+B61+B112+B115)-C10</f>
        <v>64</v>
      </c>
      <c r="G10">
        <f>(C166+C84+C62+C87+C55+C48+C102+C54+C97+C61+C112+C115)-B10</f>
        <v>63</v>
      </c>
      <c r="H10" s="1">
        <f t="shared" si="1"/>
        <v>0.50393700787401574</v>
      </c>
      <c r="J10">
        <f>(F166+F84+F62+F87+F55+F48+F102+F54+F97+F61+F112+F115)</f>
        <v>807</v>
      </c>
      <c r="K10">
        <f>(G166+G84+G62+G87+G55+G48+G102+G54+G97+G61+G112+G115)</f>
        <v>717</v>
      </c>
      <c r="L10" s="1">
        <f t="shared" si="2"/>
        <v>0.52952755905511806</v>
      </c>
      <c r="N10" s="1">
        <f t="shared" si="3"/>
        <v>0.51246719160104981</v>
      </c>
    </row>
    <row r="11" spans="1:14" x14ac:dyDescent="0.3">
      <c r="A11" t="s">
        <v>20</v>
      </c>
      <c r="B11">
        <v>6</v>
      </c>
      <c r="C11">
        <v>6</v>
      </c>
      <c r="D11" s="1">
        <f t="shared" si="0"/>
        <v>0.5</v>
      </c>
      <c r="F11">
        <f>(B26+B111+B224+B40+B126+B154+B55+B3+B115+B29+B61+B72)-C11</f>
        <v>63</v>
      </c>
      <c r="G11">
        <f>(C26+C111+C224+C40+C126+C154+C55+C3+C115+C29+C61+C72)-B11</f>
        <v>56</v>
      </c>
      <c r="H11" s="1">
        <f t="shared" si="1"/>
        <v>0.52941176470588236</v>
      </c>
      <c r="J11">
        <f>(F26+F111+F224+F40+F126+F154+F55+F3+F115+F29+F61+F72)</f>
        <v>752</v>
      </c>
      <c r="K11">
        <f>(G26+G111+G224+G40+G126+G154+G55+G3+G115+G29+G61+G72)</f>
        <v>668</v>
      </c>
      <c r="L11" s="1">
        <f t="shared" si="2"/>
        <v>0.52957746478873235</v>
      </c>
      <c r="N11" s="1">
        <f t="shared" si="3"/>
        <v>0.52946699806683239</v>
      </c>
    </row>
    <row r="12" spans="1:14" x14ac:dyDescent="0.3">
      <c r="A12" t="s">
        <v>21</v>
      </c>
      <c r="B12">
        <v>5</v>
      </c>
      <c r="C12">
        <v>7</v>
      </c>
      <c r="D12" s="1">
        <f t="shared" si="0"/>
        <v>0.41666666666666669</v>
      </c>
      <c r="F12">
        <f>(B182+B96+B90+B71+B56+B38+B69+B9+B70+B108+B130+B5)-C12</f>
        <v>91</v>
      </c>
      <c r="G12">
        <f>(C182+C96+C90+C71+C56+C38+C69+C9+C70+C108+C130+C5)-B12</f>
        <v>43</v>
      </c>
      <c r="H12" s="1">
        <f t="shared" si="1"/>
        <v>0.67910447761194026</v>
      </c>
      <c r="J12">
        <f>(F182+F96+F90+F71+F56+F38+F69+F9+F70+F108+F130+F5)</f>
        <v>943</v>
      </c>
      <c r="K12">
        <f>(G182+G96+G90+G71+G56+G38+G69+G9+G70+G108+G130+G5)</f>
        <v>673</v>
      </c>
      <c r="L12" s="1">
        <f t="shared" si="2"/>
        <v>0.58353960396039606</v>
      </c>
      <c r="N12" s="1">
        <f t="shared" si="3"/>
        <v>0.64724951972809219</v>
      </c>
    </row>
    <row r="13" spans="1:14" x14ac:dyDescent="0.3">
      <c r="A13" t="s">
        <v>22</v>
      </c>
      <c r="B13">
        <v>5</v>
      </c>
      <c r="C13">
        <v>7</v>
      </c>
      <c r="D13" s="1">
        <f t="shared" si="0"/>
        <v>0.41666666666666669</v>
      </c>
      <c r="F13">
        <f>(B106+B131+B186+B39+B80+B22+B29+B32+B51+B114+B83+B64)-C13</f>
        <v>67</v>
      </c>
      <c r="G13">
        <f>(C106+C131+C186+C39+C80+C22+C29+C32+C51+C114+C83+C64)-B13</f>
        <v>64</v>
      </c>
      <c r="H13" s="1">
        <f t="shared" si="1"/>
        <v>0.51145038167938928</v>
      </c>
      <c r="J13">
        <f>(F106+F131+F186+F39+F80+F22+F29+F32+F51+F114+F83+F64)</f>
        <v>778</v>
      </c>
      <c r="K13">
        <f>(G106+G131+G186+G39+G80+G22+G29+G32+G51+G114+G83+G64)</f>
        <v>768</v>
      </c>
      <c r="L13" s="1">
        <f t="shared" si="2"/>
        <v>0.50323415265200522</v>
      </c>
      <c r="N13" s="1">
        <f t="shared" si="3"/>
        <v>0.50871163867026126</v>
      </c>
    </row>
    <row r="14" spans="1:14" x14ac:dyDescent="0.3">
      <c r="A14" t="s">
        <v>23</v>
      </c>
      <c r="B14">
        <v>6</v>
      </c>
      <c r="C14">
        <v>7</v>
      </c>
      <c r="D14" s="1">
        <f t="shared" si="0"/>
        <v>0.46153846153846156</v>
      </c>
      <c r="F14">
        <f>(B139+B18+B112+B47+B86+B129+B49+B113+B85+B50+B109+B107+B3)-C14</f>
        <v>82</v>
      </c>
      <c r="G14">
        <f>(C139+C18+C112+C47+C86+C129+C49+C113+C85+C50+C109+C107+C3)-B14</f>
        <v>62</v>
      </c>
      <c r="H14" s="1">
        <f t="shared" si="1"/>
        <v>0.56944444444444442</v>
      </c>
      <c r="J14">
        <f>(F139+F18+F112+F47+F86+F129+F49+F113+F85+F50+F109+F107+F3)</f>
        <v>955</v>
      </c>
      <c r="K14">
        <f>(G139+G18+G112+G47+G86+G129+G49+G113+G85+G50+G109+G107+G3)</f>
        <v>776</v>
      </c>
      <c r="L14" s="1">
        <f t="shared" si="2"/>
        <v>0.55170421721548235</v>
      </c>
      <c r="N14" s="1">
        <f t="shared" si="3"/>
        <v>0.56353103536812377</v>
      </c>
    </row>
    <row r="15" spans="1:14" x14ac:dyDescent="0.3">
      <c r="A15" t="s">
        <v>24</v>
      </c>
      <c r="B15">
        <v>10</v>
      </c>
      <c r="C15">
        <v>4</v>
      </c>
      <c r="D15" s="1">
        <f t="shared" si="0"/>
        <v>0.7142857142857143</v>
      </c>
      <c r="F15">
        <f>(B89+B75+B217+B110+B95+B37+B3+B28+B18+B74+B133+B122+B79)-C15</f>
        <v>73</v>
      </c>
      <c r="G15">
        <f>(C89+C75+C217+C110+C95+C37+C3+C28+C18+C74+C133+C122+C79)-B15</f>
        <v>68</v>
      </c>
      <c r="H15" s="1">
        <f t="shared" si="1"/>
        <v>0.51773049645390068</v>
      </c>
      <c r="J15">
        <f>(F89+F75+F217+F110+F95+F37+F3+F28+F18+F74+F133+F122+F79)</f>
        <v>867</v>
      </c>
      <c r="K15">
        <f>(G89+G75+G217+G110+G95+G37+G3+G28+G18+G74+G133+G122+G79)</f>
        <v>830</v>
      </c>
      <c r="L15" s="1">
        <f t="shared" si="2"/>
        <v>0.51090159104301713</v>
      </c>
      <c r="N15" s="1">
        <f t="shared" si="3"/>
        <v>0.51545419465027287</v>
      </c>
    </row>
    <row r="16" spans="1:14" x14ac:dyDescent="0.3">
      <c r="A16" t="s">
        <v>25</v>
      </c>
      <c r="B16">
        <v>3</v>
      </c>
      <c r="C16">
        <v>9</v>
      </c>
      <c r="D16" s="1">
        <f t="shared" si="0"/>
        <v>0.25</v>
      </c>
      <c r="F16">
        <f>(B94+B125+B180+B36+B58+B25+B126+B29+B30+B78+B82+B104)-C16</f>
        <v>74</v>
      </c>
      <c r="G16">
        <f>(C94+C125+C180+C36+C58+C25+C126+C29+C30+C78+C82+C104)-B16</f>
        <v>57</v>
      </c>
      <c r="H16" s="1">
        <f t="shared" si="1"/>
        <v>0.56488549618320616</v>
      </c>
      <c r="J16">
        <f>(F94+F125+F180+F36+F58+F25+F126+F29+F30+F78+F82+F104)</f>
        <v>867</v>
      </c>
      <c r="K16">
        <f>(G94+G125+G180+G36+G58+G25+G126+G29+G30+G78+G82+G104)</f>
        <v>708</v>
      </c>
      <c r="L16" s="1">
        <f t="shared" si="2"/>
        <v>0.55047619047619045</v>
      </c>
      <c r="N16" s="1">
        <f t="shared" si="3"/>
        <v>0.56008239428086759</v>
      </c>
    </row>
    <row r="17" spans="1:14" x14ac:dyDescent="0.3">
      <c r="A17" t="s">
        <v>26</v>
      </c>
      <c r="B17">
        <v>6</v>
      </c>
      <c r="C17">
        <v>7</v>
      </c>
      <c r="D17" s="1">
        <f t="shared" si="0"/>
        <v>0.46153846153846156</v>
      </c>
      <c r="F17">
        <f>(B119+B159+B59+B70+B4+B19+B64+B22+B131+B51+B114+B83+B76)-C17</f>
        <v>76</v>
      </c>
      <c r="G17">
        <f>(C119+C159+C59+C70+C4+C19+C64+C22+C131+C51+C114+C83+C76)-B17</f>
        <v>67</v>
      </c>
      <c r="H17" s="1">
        <f t="shared" si="1"/>
        <v>0.53146853146853146</v>
      </c>
      <c r="J17">
        <f>(F119+F159+F59+F70+F4+F19+F64+F22+F131+F51+F114+F83+F76)</f>
        <v>853</v>
      </c>
      <c r="K17">
        <f>(G119+G159+G59+G70+G4+G19+G64+G22+G131+G51+G114+G83+G76)</f>
        <v>821</v>
      </c>
      <c r="L17" s="1">
        <f t="shared" si="2"/>
        <v>0.50955794504181606</v>
      </c>
      <c r="N17" s="1">
        <f t="shared" si="3"/>
        <v>0.52416500265962629</v>
      </c>
    </row>
    <row r="18" spans="1:14" x14ac:dyDescent="0.3">
      <c r="A18" t="s">
        <v>27</v>
      </c>
      <c r="B18">
        <v>8</v>
      </c>
      <c r="C18">
        <v>5</v>
      </c>
      <c r="D18" s="1">
        <f t="shared" si="0"/>
        <v>0.61538461538461542</v>
      </c>
      <c r="F18">
        <f>(B99+B14+B88+B133+B122+B82+B9+B53+B31+B15+B222+B103+B101)-C18</f>
        <v>77</v>
      </c>
      <c r="G18">
        <f>(C99+C14+C88+C133+C122+C82+C9+C53+C31+C15+C222+C103+C101)-B18</f>
        <v>66</v>
      </c>
      <c r="H18" s="1">
        <f t="shared" si="1"/>
        <v>0.53846153846153844</v>
      </c>
      <c r="J18">
        <f>(F99+F14+F88+F133+F122+F82+F9+F53+F31+F15+F222+F103+F101)</f>
        <v>955</v>
      </c>
      <c r="K18">
        <f>(G99+G14+G88+G133+G122+G82+G9+G53+G31+G15+G222+G103+G101)</f>
        <v>764</v>
      </c>
      <c r="L18" s="1">
        <f t="shared" si="2"/>
        <v>0.55555555555555558</v>
      </c>
      <c r="N18" s="1">
        <f t="shared" si="3"/>
        <v>0.54415954415954415</v>
      </c>
    </row>
    <row r="19" spans="1:14" x14ac:dyDescent="0.3">
      <c r="A19" t="s">
        <v>28</v>
      </c>
      <c r="B19">
        <v>7</v>
      </c>
      <c r="C19">
        <v>6</v>
      </c>
      <c r="D19" s="1">
        <f t="shared" si="0"/>
        <v>0.53846153846153844</v>
      </c>
      <c r="F19">
        <f>(B60+B167+B26+B32+B64+B17+B61+B114+B83+B22+B51+B4+B39)-C19</f>
        <v>70</v>
      </c>
      <c r="G19">
        <f>(C60+C167+C26+C32+C64+C17+C61+C114+C83+C22+C51+C4+C39)-B19</f>
        <v>72</v>
      </c>
      <c r="H19" s="1">
        <f t="shared" si="1"/>
        <v>0.49295774647887325</v>
      </c>
      <c r="J19">
        <f>(F60+F167+F26+F32+F64+F17+F61+F114+F83+F22+F51+F4+F39)</f>
        <v>848</v>
      </c>
      <c r="K19">
        <f>(G60+G167+G26+G32+G64+G17+G61+G114+G83+G22+G51+G4+G39)</f>
        <v>839</v>
      </c>
      <c r="L19" s="1">
        <f t="shared" si="2"/>
        <v>0.50266745702430349</v>
      </c>
      <c r="N19" s="1">
        <f t="shared" si="3"/>
        <v>0.49619431666068331</v>
      </c>
    </row>
    <row r="20" spans="1:14" x14ac:dyDescent="0.3">
      <c r="A20" t="s">
        <v>29</v>
      </c>
      <c r="B20">
        <v>4</v>
      </c>
      <c r="C20">
        <v>8</v>
      </c>
      <c r="D20" s="1">
        <f t="shared" si="0"/>
        <v>0.33333333333333331</v>
      </c>
      <c r="F20">
        <f>(B147+B120+B82+B7+B128+B27+B127+B88+B100+B89+B103+B119)-C20</f>
        <v>73</v>
      </c>
      <c r="G20">
        <f>(C147+C120+C82+C7+C128+C27+C127+C88+C100+C89+C103+C119)-B20</f>
        <v>56</v>
      </c>
      <c r="H20" s="1">
        <f t="shared" si="1"/>
        <v>0.56589147286821706</v>
      </c>
      <c r="J20">
        <f>(F147+F120+F82+F7+F128+F27+F127+F88+F100+F89+F103+F119)</f>
        <v>889</v>
      </c>
      <c r="K20">
        <f>(G147+G120+G82+G7+G128+G27+G127+G88+G100+G89+G103+G119)</f>
        <v>680</v>
      </c>
      <c r="L20" s="1">
        <f t="shared" si="2"/>
        <v>0.56660293180369659</v>
      </c>
      <c r="N20" s="1">
        <f t="shared" si="3"/>
        <v>0.56612862584671031</v>
      </c>
    </row>
    <row r="21" spans="1:14" x14ac:dyDescent="0.3">
      <c r="A21" t="s">
        <v>30</v>
      </c>
      <c r="B21">
        <v>9</v>
      </c>
      <c r="C21">
        <v>5</v>
      </c>
      <c r="D21" s="1">
        <f t="shared" si="0"/>
        <v>0.6428571428571429</v>
      </c>
      <c r="F21">
        <f>(B206+B58+B34+B41+B101+B105+B31+B24+B62+B116+B72+B99+B30)-C21</f>
        <v>73</v>
      </c>
      <c r="G21">
        <f>(C206+C58+C34+C41+C101+C105+C31+C24+C62+C116+C72+C99+C30)-B21</f>
        <v>67</v>
      </c>
      <c r="H21" s="1">
        <f t="shared" si="1"/>
        <v>0.52142857142857146</v>
      </c>
      <c r="J21">
        <f>(F206+F58+F34+F41+F101+F105+F31+F24+F62+F116+F72+F99+F30)</f>
        <v>904</v>
      </c>
      <c r="K21">
        <f>(G206+G58+G34+G41+G101+G105+G31+G24+G62+G116+G72+G99+G30)</f>
        <v>780</v>
      </c>
      <c r="L21" s="1">
        <f t="shared" si="2"/>
        <v>0.53681710213776723</v>
      </c>
      <c r="N21" s="1">
        <f t="shared" si="3"/>
        <v>0.52655808166497009</v>
      </c>
    </row>
    <row r="22" spans="1:14" x14ac:dyDescent="0.3">
      <c r="A22" t="s">
        <v>31</v>
      </c>
      <c r="B22">
        <v>4</v>
      </c>
      <c r="C22">
        <v>8</v>
      </c>
      <c r="D22" s="1">
        <f t="shared" si="0"/>
        <v>0.33333333333333331</v>
      </c>
      <c r="F22">
        <f>(B86+B97+B145+B90+B114+B13+B4+B17+B80+B19+B131+B32)-C22</f>
        <v>66</v>
      </c>
      <c r="G22">
        <f>(C86+C97+C145+C90+C114+C13+C4+C17+C80+C19+C131+C32)-B22</f>
        <v>63</v>
      </c>
      <c r="H22" s="1">
        <f t="shared" si="1"/>
        <v>0.51162790697674421</v>
      </c>
      <c r="J22">
        <f>(F86+F97+F145+F90+F114+F13+F4+F17+F80+F19+F131+F32)</f>
        <v>766</v>
      </c>
      <c r="K22">
        <f>(G86+G97+G145+G90+G114+G13+G4+G17+G80+G19+G131+G32)</f>
        <v>774</v>
      </c>
      <c r="L22" s="1">
        <f t="shared" si="2"/>
        <v>0.4974025974025974</v>
      </c>
      <c r="N22" s="1">
        <f t="shared" si="3"/>
        <v>0.50688613711869523</v>
      </c>
    </row>
    <row r="23" spans="1:14" x14ac:dyDescent="0.3">
      <c r="A23" t="s">
        <v>32</v>
      </c>
      <c r="B23">
        <v>3</v>
      </c>
      <c r="C23">
        <v>9</v>
      </c>
      <c r="D23" s="1">
        <f t="shared" si="0"/>
        <v>0.25</v>
      </c>
      <c r="F23">
        <f>(B34+B230+B60+B40+B98+B110+B118+B35+B93+B130+B67+B57)-C23</f>
        <v>59</v>
      </c>
      <c r="G23">
        <f>(C34+C230+C60+C40+C98+C110+C118+C35+C93+C130+C67+C57)-B23</f>
        <v>69</v>
      </c>
      <c r="H23" s="1">
        <f t="shared" si="1"/>
        <v>0.4609375</v>
      </c>
      <c r="J23">
        <f>(F34+F230+F60+F40+F98+F110+F118+F35+F93+F130+F67+F57)</f>
        <v>800</v>
      </c>
      <c r="K23">
        <f>(G34+G230+G60+G40+G98+G110+G118+G35+G93+G130+G67+G57)</f>
        <v>767</v>
      </c>
      <c r="L23" s="1">
        <f t="shared" si="2"/>
        <v>0.51052967453733245</v>
      </c>
      <c r="N23" s="1">
        <f t="shared" si="3"/>
        <v>0.4774682248457775</v>
      </c>
    </row>
    <row r="24" spans="1:14" x14ac:dyDescent="0.3">
      <c r="A24" t="s">
        <v>33</v>
      </c>
      <c r="B24">
        <v>9</v>
      </c>
      <c r="C24">
        <v>4</v>
      </c>
      <c r="D24" s="1">
        <f t="shared" si="0"/>
        <v>0.69230769230769229</v>
      </c>
      <c r="F24">
        <f>(B9+B176+B64+B45+B117+B99+B101+B21+B72+B31+B105+B116+B58)-C24</f>
        <v>70</v>
      </c>
      <c r="G24">
        <f>(C9+C176+C64+C45+C117+C99+C101+C21+C72+C31+C105+C116+C58)-B24</f>
        <v>71</v>
      </c>
      <c r="H24" s="1">
        <f t="shared" si="1"/>
        <v>0.49645390070921985</v>
      </c>
      <c r="J24">
        <f>(F9+F176+F64+F45+F117+F99+F101+F21+F72+F31+F105+F116+F58)</f>
        <v>904</v>
      </c>
      <c r="K24">
        <f>(G9+G176+G64+G45+G117+G99+G101+G21+G72+G31+G105+G116+G58)</f>
        <v>766</v>
      </c>
      <c r="L24" s="1">
        <f t="shared" si="2"/>
        <v>0.54131736526946106</v>
      </c>
      <c r="N24" s="1">
        <f t="shared" si="3"/>
        <v>0.51140838889596696</v>
      </c>
    </row>
    <row r="25" spans="1:14" x14ac:dyDescent="0.3">
      <c r="A25" t="s">
        <v>34</v>
      </c>
      <c r="B25">
        <v>11</v>
      </c>
      <c r="C25">
        <v>3</v>
      </c>
      <c r="D25" s="1">
        <f t="shared" si="0"/>
        <v>0.7857142857142857</v>
      </c>
      <c r="F25">
        <f>(B41+B164+B57+B126+B78+B16+B36+B104+B82+B58+B63+B98+B77+B106)-C25</f>
        <v>92</v>
      </c>
      <c r="G25">
        <f>(C41+C164+C57+C126+C78+C16+C36+C104+C82+C58+C63+C98+C77+C106)-B25</f>
        <v>61</v>
      </c>
      <c r="H25" s="1">
        <f t="shared" si="1"/>
        <v>0.60130718954248363</v>
      </c>
      <c r="J25">
        <f>(F41+F164+F57+F126+F78+F16+F36+F104+F82+F58+F63+F98+F77+F106)</f>
        <v>1083</v>
      </c>
      <c r="K25">
        <f>(G41+G164+G57+G126+G78+G16+G36+G104+G82+G58+G63+G98+G77+G106)</f>
        <v>766</v>
      </c>
      <c r="L25" s="1">
        <f t="shared" si="2"/>
        <v>0.5857220118983234</v>
      </c>
      <c r="N25" s="1">
        <f t="shared" si="3"/>
        <v>0.59611213032776356</v>
      </c>
    </row>
    <row r="26" spans="1:14" x14ac:dyDescent="0.3">
      <c r="A26" t="s">
        <v>35</v>
      </c>
      <c r="B26">
        <v>9</v>
      </c>
      <c r="C26">
        <v>4</v>
      </c>
      <c r="D26" s="1">
        <f t="shared" si="0"/>
        <v>0.69230769230769229</v>
      </c>
      <c r="F26">
        <f>(B11+B165+B19+B40+B39+B55+B87+B59+B6+B102+B48+B115+B31)-C26</f>
        <v>76</v>
      </c>
      <c r="G26">
        <f>(C11+C165+C19+C40+C39+C55+C87+C59+C6+C102+C48+C115+C31)-B26</f>
        <v>64</v>
      </c>
      <c r="H26" s="1">
        <f t="shared" si="1"/>
        <v>0.54285714285714282</v>
      </c>
      <c r="J26">
        <f>(F11+F165+F19+F40+F39+F55+F87+F59+F6+F102+F48+F115+F31)</f>
        <v>870</v>
      </c>
      <c r="K26">
        <f>(G11+G165+G19+G40+G39+G55+G87+G59+G6+G102+G48+G115+G31)</f>
        <v>767</v>
      </c>
      <c r="L26" s="1">
        <f t="shared" si="2"/>
        <v>0.53145998778252901</v>
      </c>
      <c r="N26" s="1">
        <f t="shared" si="3"/>
        <v>0.53905809116560488</v>
      </c>
    </row>
    <row r="27" spans="1:14" x14ac:dyDescent="0.3">
      <c r="A27" t="s">
        <v>36</v>
      </c>
      <c r="B27">
        <v>1</v>
      </c>
      <c r="C27">
        <v>11</v>
      </c>
      <c r="D27" s="1">
        <f t="shared" si="0"/>
        <v>8.3333333333333329E-2</v>
      </c>
      <c r="F27">
        <f>(B109+B3+B68+B119+B7+B20+B89+B8+B88+B100+B127+B121)-C27</f>
        <v>94</v>
      </c>
      <c r="G27">
        <f>(C109+C3+C68+C119+C7+C20+C89+C8+C88+C100+C127+C121)-B27</f>
        <v>51</v>
      </c>
      <c r="H27" s="1">
        <f t="shared" si="1"/>
        <v>0.64827586206896548</v>
      </c>
      <c r="J27">
        <f>(F109+F3+F68+F119+F7+F20+F89+F8+F88+F100+F127+F121)</f>
        <v>922</v>
      </c>
      <c r="K27">
        <f>(G109+G3+G68+G119+G7+G20+G89+G8+G88+G100+G127+G121)</f>
        <v>764</v>
      </c>
      <c r="L27" s="1">
        <f t="shared" si="2"/>
        <v>0.54685646500593121</v>
      </c>
      <c r="N27" s="1">
        <f t="shared" si="3"/>
        <v>0.61446939638128739</v>
      </c>
    </row>
    <row r="28" spans="1:14" x14ac:dyDescent="0.3">
      <c r="A28" t="s">
        <v>37</v>
      </c>
      <c r="B28">
        <v>3</v>
      </c>
      <c r="C28">
        <v>9</v>
      </c>
      <c r="D28" s="1">
        <f t="shared" si="0"/>
        <v>0.25</v>
      </c>
      <c r="F28">
        <f>(B65+B67+B128+B202+B74+B122+B42+B15+B96+B133+B3+B75)-C28</f>
        <v>67</v>
      </c>
      <c r="G28">
        <f>(C65+C67+C128+C202+C74+C122+C42+C15+C96+C133+C3+C75)-B28</f>
        <v>64</v>
      </c>
      <c r="H28" s="1">
        <f t="shared" si="1"/>
        <v>0.51145038167938928</v>
      </c>
      <c r="J28">
        <f>(F65+F67+F128+F202+F74+F122+F42+F15+F96+F133+F3+F75)</f>
        <v>781</v>
      </c>
      <c r="K28">
        <f>(G65+G67+G128+G202+G74+G122+G42+G15+G96+G133+G3+G75)</f>
        <v>773</v>
      </c>
      <c r="L28" s="1">
        <f t="shared" si="2"/>
        <v>0.50257400257400253</v>
      </c>
      <c r="N28" s="1">
        <f t="shared" si="3"/>
        <v>0.50849158864426036</v>
      </c>
    </row>
    <row r="29" spans="1:14" x14ac:dyDescent="0.3">
      <c r="A29" t="s">
        <v>38</v>
      </c>
      <c r="B29">
        <v>6</v>
      </c>
      <c r="C29">
        <v>7</v>
      </c>
      <c r="D29" s="1">
        <f t="shared" si="0"/>
        <v>0.46153846153846156</v>
      </c>
      <c r="F29">
        <f>(B122+B150+B104+B65+B78+B37+B35+B13+B16+B61+B53+B11+B59)-C29</f>
        <v>73</v>
      </c>
      <c r="G29">
        <f>(C122+C150+C104+C65+C78+C37+C35+C13+C16+C61+C53+C11+C59)-B29</f>
        <v>68</v>
      </c>
      <c r="H29" s="1">
        <f t="shared" si="1"/>
        <v>0.51773049645390068</v>
      </c>
      <c r="J29">
        <f>(F122+F150+F104+F65+F78+F37+F35+F13+F16+F61+F53+F11+F59)</f>
        <v>879</v>
      </c>
      <c r="K29">
        <f>(G122+G150+G104+G65+G78+G37+G35+G13+G16+G61+G53+G11+G59)</f>
        <v>781</v>
      </c>
      <c r="L29" s="1">
        <f t="shared" si="2"/>
        <v>0.52951807228915659</v>
      </c>
      <c r="N29" s="1">
        <f t="shared" si="3"/>
        <v>0.52165968839898602</v>
      </c>
    </row>
    <row r="30" spans="1:14" x14ac:dyDescent="0.3">
      <c r="A30" t="s">
        <v>39</v>
      </c>
      <c r="B30">
        <v>9</v>
      </c>
      <c r="C30">
        <v>4</v>
      </c>
      <c r="D30" s="1">
        <f t="shared" si="0"/>
        <v>0.69230769230769229</v>
      </c>
      <c r="F30">
        <f>(B105+B81+B191+B49+B124+B41+B77+B63+B16+B125+B91+B126+B21)-C30</f>
        <v>60</v>
      </c>
      <c r="G30">
        <f>(C105+C81+C191+C49+C124+C41+C77+C63+C16+C125+C91+C126+C21)-B30</f>
        <v>76</v>
      </c>
      <c r="H30" s="1">
        <f t="shared" si="1"/>
        <v>0.44117647058823528</v>
      </c>
      <c r="J30">
        <f>(F105+F81+F191+F49+F124+F41+F77+F63+F16+F125+F91+F126+F21)</f>
        <v>887</v>
      </c>
      <c r="K30">
        <f>(G105+G81+G191+G49+G124+G41+G77+G63+G16+G125+G91+G126+G21)</f>
        <v>708</v>
      </c>
      <c r="L30" s="1">
        <f t="shared" si="2"/>
        <v>0.55611285266457677</v>
      </c>
      <c r="N30" s="1">
        <f t="shared" si="3"/>
        <v>0.47948859794701582</v>
      </c>
    </row>
    <row r="31" spans="1:14" x14ac:dyDescent="0.3">
      <c r="A31" t="s">
        <v>40</v>
      </c>
      <c r="B31">
        <v>8</v>
      </c>
      <c r="C31">
        <v>5</v>
      </c>
      <c r="D31" s="1">
        <f t="shared" si="0"/>
        <v>0.61538461538461542</v>
      </c>
      <c r="F31">
        <f>(B78+B87+B148+B72+B99+B116+B62+B21+B18+B24+B43+B105+B26)-C31</f>
        <v>76</v>
      </c>
      <c r="G31">
        <f>(C78+C87+C148+C72+C99+C116+C62+C21+C18+C24+C43+C105+C26)-B31</f>
        <v>66</v>
      </c>
      <c r="H31" s="1">
        <f t="shared" si="1"/>
        <v>0.53521126760563376</v>
      </c>
      <c r="J31">
        <f>(F78+F87+F148+F72+F99+F116+F62+F21+F18+F24+F43+F105+F26)</f>
        <v>891</v>
      </c>
      <c r="K31">
        <f>(G78+G87+G148+G72+G99+G116+G62+G21+G18+G24+G43+G105+G26)</f>
        <v>792</v>
      </c>
      <c r="L31" s="1">
        <f t="shared" si="2"/>
        <v>0.52941176470588236</v>
      </c>
      <c r="N31" s="1">
        <f t="shared" si="3"/>
        <v>0.53327809997238329</v>
      </c>
    </row>
    <row r="32" spans="1:14" x14ac:dyDescent="0.3">
      <c r="A32" t="s">
        <v>41</v>
      </c>
      <c r="B32">
        <v>9</v>
      </c>
      <c r="C32">
        <v>4</v>
      </c>
      <c r="D32" s="1">
        <f t="shared" si="0"/>
        <v>0.69230769230769229</v>
      </c>
      <c r="F32">
        <f>(B159+B54+B8+B19+B61+B131+B80+B13+B114+B4+B51+B22+B96)-C32</f>
        <v>54</v>
      </c>
      <c r="G32">
        <f>(C159+C54+C8+C19+C61+C131+C80+C13+C114+C4+C51+C22+C96)-B32</f>
        <v>83</v>
      </c>
      <c r="H32" s="1">
        <f t="shared" si="1"/>
        <v>0.39416058394160586</v>
      </c>
      <c r="J32">
        <f>(F159+F54+F8+F19+F61+F131+F80+F13+F114+F4+F51+F22+F96)</f>
        <v>835</v>
      </c>
      <c r="K32">
        <f>(G159+G54+G8+G19+G61+G131+G80+G13+G114+G4+G51+G22+G96)</f>
        <v>797</v>
      </c>
      <c r="L32" s="1">
        <f t="shared" si="2"/>
        <v>0.51164215686274506</v>
      </c>
      <c r="N32" s="1">
        <f t="shared" si="3"/>
        <v>0.43332110824865228</v>
      </c>
    </row>
    <row r="33" spans="1:14" x14ac:dyDescent="0.3">
      <c r="A33" t="s">
        <v>42</v>
      </c>
      <c r="B33">
        <v>6</v>
      </c>
      <c r="C33">
        <v>7</v>
      </c>
      <c r="D33" s="1">
        <f t="shared" si="0"/>
        <v>0.46153846153846156</v>
      </c>
      <c r="F33">
        <f>(B121+B52+B99+B106+B160+B71+B56+B38+B108+B98+B123+B36+B89)-C33</f>
        <v>91</v>
      </c>
      <c r="G33">
        <f>(C121+C52+C99+C106+C160+C71+C56+C38+C108+C98+C123+C36+C89)-B33</f>
        <v>55</v>
      </c>
      <c r="H33" s="1">
        <f t="shared" si="1"/>
        <v>0.62328767123287676</v>
      </c>
      <c r="J33">
        <f>(F121+F52+F99+F106+F160+F71+F56+F38+F108+F98+F123+F36+F89)</f>
        <v>1037</v>
      </c>
      <c r="K33">
        <f>(G121+G52+G99+G106+G160+G71+G56+G38+G108+G98+G123+G36+G89)</f>
        <v>709</v>
      </c>
      <c r="L33" s="1">
        <f t="shared" si="2"/>
        <v>0.59392898052691867</v>
      </c>
      <c r="N33" s="1">
        <f t="shared" si="3"/>
        <v>0.61350144099755743</v>
      </c>
    </row>
    <row r="34" spans="1:14" x14ac:dyDescent="0.3">
      <c r="A34" t="s">
        <v>43</v>
      </c>
      <c r="B34">
        <v>5</v>
      </c>
      <c r="C34">
        <v>7</v>
      </c>
      <c r="D34" s="1">
        <f t="shared" si="0"/>
        <v>0.41666666666666669</v>
      </c>
      <c r="F34">
        <f>(B23+B83+B210+B21+B92+B79+B93+B110+B118+B35+B67+B130)-C34</f>
        <v>68</v>
      </c>
      <c r="G34">
        <f>(C23+C83+C210+C21+C92+C79+C93+C110+C118+C35+C67+C130)-B34</f>
        <v>67</v>
      </c>
      <c r="H34" s="1">
        <f t="shared" si="1"/>
        <v>0.50370370370370365</v>
      </c>
      <c r="J34">
        <f>(F23+F83+F210+F21+F92+F79+F93+F110+F118+F35+F67+F130)</f>
        <v>795</v>
      </c>
      <c r="K34">
        <f>(G23+G83+G210+G21+G92+G79+G93+G110+G118+G35+G67+G130)</f>
        <v>796</v>
      </c>
      <c r="L34" s="1">
        <f t="shared" si="2"/>
        <v>0.49968573224387181</v>
      </c>
      <c r="N34" s="1">
        <f t="shared" si="3"/>
        <v>0.5023643798837597</v>
      </c>
    </row>
    <row r="35" spans="1:14" x14ac:dyDescent="0.3">
      <c r="A35" t="s">
        <v>44</v>
      </c>
      <c r="B35">
        <v>4</v>
      </c>
      <c r="C35">
        <v>8</v>
      </c>
      <c r="D35" s="1">
        <f t="shared" si="0"/>
        <v>0.33333333333333331</v>
      </c>
      <c r="F35">
        <f>(B144+B112+B130+B76+B29+B111+B23+B57+B79+B34+B110+B67)-C35</f>
        <v>61</v>
      </c>
      <c r="G35">
        <f>(C144+C112+C130+C76+C29+C111+C23+C57+C79+C34+C110+C67)-B35</f>
        <v>69</v>
      </c>
      <c r="H35" s="1">
        <f t="shared" si="1"/>
        <v>0.46923076923076923</v>
      </c>
      <c r="J35">
        <f>(F144+F112+F130+F76+F29+F111+F23+F57+F79+F34+F110+F67)</f>
        <v>741</v>
      </c>
      <c r="K35">
        <f>(G144+G112+G130+G76+G29+G111+G23+G57+G79+G34+G110+G67)</f>
        <v>779</v>
      </c>
      <c r="L35" s="1">
        <f t="shared" si="2"/>
        <v>0.48749999999999999</v>
      </c>
      <c r="N35" s="1">
        <f t="shared" si="3"/>
        <v>0.47532051282051285</v>
      </c>
    </row>
    <row r="36" spans="1:14" x14ac:dyDescent="0.3">
      <c r="A36" t="s">
        <v>45</v>
      </c>
      <c r="B36">
        <v>10</v>
      </c>
      <c r="C36">
        <v>3</v>
      </c>
      <c r="D36" s="1">
        <f t="shared" si="0"/>
        <v>0.76923076923076927</v>
      </c>
      <c r="F36">
        <f>(B156+B56+B58+B16+B126+B78+B25+B41+B63+B104+B54+B33+B85)-C36</f>
        <v>80</v>
      </c>
      <c r="G36">
        <f>(C156+C56+C58+C16+C126+C78+C25+C41+C63+C104+C54+C33+C85)-B36</f>
        <v>64</v>
      </c>
      <c r="H36" s="1">
        <f t="shared" si="1"/>
        <v>0.55555555555555558</v>
      </c>
      <c r="J36">
        <f>(F156+F56+F58+F16+F126+F78+F25+F41+F63+F104+F54+F33+F85)</f>
        <v>1031</v>
      </c>
      <c r="K36">
        <f>(G156+G56+G58+G16+G126+G78+G25+G41+G63+G104+G54+G33+G85)</f>
        <v>714</v>
      </c>
      <c r="L36" s="1">
        <f t="shared" si="2"/>
        <v>0.59083094555873927</v>
      </c>
      <c r="N36" s="1">
        <f t="shared" si="3"/>
        <v>0.56731401888995014</v>
      </c>
    </row>
    <row r="37" spans="1:14" x14ac:dyDescent="0.3">
      <c r="A37" t="s">
        <v>46</v>
      </c>
      <c r="B37">
        <v>10</v>
      </c>
      <c r="C37">
        <v>4</v>
      </c>
      <c r="D37" s="1">
        <f t="shared" si="0"/>
        <v>0.7142857142857143</v>
      </c>
      <c r="F37">
        <f>(B146+B89+B100+B29+B15+B96+B75+B95+B42+B120+B74+B133+B128)-C37</f>
        <v>73</v>
      </c>
      <c r="G37">
        <f>(C146+C89+C100+C29+C15+C96+C75+C95+C42+C120+C74+C133+C128)-B37</f>
        <v>68</v>
      </c>
      <c r="H37" s="1">
        <f t="shared" si="1"/>
        <v>0.51773049645390068</v>
      </c>
      <c r="J37">
        <f>(F146+F89+F100+F29+F15+F96+F75+F95+F42+F120+F74+F133+F128)</f>
        <v>873</v>
      </c>
      <c r="K37">
        <f>(G146+G89+G100+G29+G15+G96+G75+G95+G42+G120+G74+G133+G128)</f>
        <v>814</v>
      </c>
      <c r="L37" s="1">
        <f t="shared" si="2"/>
        <v>0.51748666271487853</v>
      </c>
      <c r="N37" s="1">
        <f t="shared" si="3"/>
        <v>0.5176492185408933</v>
      </c>
    </row>
    <row r="38" spans="1:14" x14ac:dyDescent="0.3">
      <c r="A38" t="s">
        <v>47</v>
      </c>
      <c r="B38">
        <v>15</v>
      </c>
      <c r="C38">
        <v>0</v>
      </c>
      <c r="D38" s="1">
        <f t="shared" si="0"/>
        <v>1</v>
      </c>
      <c r="F38">
        <f>(B88+B205+B98+B51+B71+B12+B123+B33+B106+B70+B52+B41+B56+B84+B109)-C38</f>
        <v>111</v>
      </c>
      <c r="G38">
        <f>(C88+C205+C98+C51+C71+C12+C123+C33+C106+C70+C52+C41+C56+C84+C109)-B38</f>
        <v>56</v>
      </c>
      <c r="H38" s="1">
        <f t="shared" si="1"/>
        <v>0.66467065868263475</v>
      </c>
      <c r="J38">
        <f>(F88+F205+F98+F51+F71+F12+F123+F33+F106+F70+F52+F41+F56+F84+F109)</f>
        <v>1256</v>
      </c>
      <c r="K38">
        <f>(G88+G205+G98+G51+G71+G12+G123+G33+G106+G70+G52+G41+G56+G84+G109)</f>
        <v>770</v>
      </c>
      <c r="L38" s="1">
        <f t="shared" si="2"/>
        <v>0.61994076999012837</v>
      </c>
      <c r="N38" s="1">
        <f t="shared" si="3"/>
        <v>0.64976069578513262</v>
      </c>
    </row>
    <row r="39" spans="1:14" x14ac:dyDescent="0.3">
      <c r="A39" t="s">
        <v>48</v>
      </c>
      <c r="B39">
        <v>6</v>
      </c>
      <c r="C39">
        <v>7</v>
      </c>
      <c r="D39" s="1">
        <f t="shared" si="0"/>
        <v>0.46153846153846156</v>
      </c>
      <c r="F39">
        <f>(B185+B73+B118+B13+B26+B40+B48+B87+B97+B54+B59+B6+B19)-C39</f>
        <v>71</v>
      </c>
      <c r="G39">
        <f>(C185+C73+C118+C13+C26+C40+C48+C87+C97+C54+C59+C6+C19)-B39</f>
        <v>66</v>
      </c>
      <c r="H39" s="1">
        <f t="shared" si="1"/>
        <v>0.51824817518248179</v>
      </c>
      <c r="J39">
        <f>(F185+F73+F118+F13+F26+F40+F48+F87+F97+F54+F59+F6+F19)</f>
        <v>837</v>
      </c>
      <c r="K39">
        <f>(G185+G73+G118+G13+G26+G40+G48+G87+G97+G54+G59+G6+G19)</f>
        <v>785</v>
      </c>
      <c r="L39" s="1">
        <f t="shared" si="2"/>
        <v>0.51602959309494456</v>
      </c>
      <c r="N39" s="1">
        <f t="shared" si="3"/>
        <v>0.51750864781996941</v>
      </c>
    </row>
    <row r="40" spans="1:14" x14ac:dyDescent="0.3">
      <c r="A40" t="s">
        <v>49</v>
      </c>
      <c r="B40">
        <v>4</v>
      </c>
      <c r="C40">
        <v>8</v>
      </c>
      <c r="D40" s="1">
        <f t="shared" si="0"/>
        <v>0.33333333333333331</v>
      </c>
      <c r="F40">
        <f>(B98+B77+B23+B26+B11+B39+B6+B87+B102+B55+B48+B59)-C40</f>
        <v>70</v>
      </c>
      <c r="G40">
        <f>(C98+C77+C23+C26+C11+C39+C6+C87+C102+C55+C48+C59)-B40</f>
        <v>68</v>
      </c>
      <c r="H40" s="1">
        <f t="shared" si="1"/>
        <v>0.50724637681159424</v>
      </c>
      <c r="J40">
        <f>(F98+F77+F23+F26+F11+F39+F6+F87+F102+F55+F48+F59)</f>
        <v>845</v>
      </c>
      <c r="K40">
        <f>(G98+G77+G23+G26+G11+G39+G6+G87+G102+G55+G48+G59)</f>
        <v>740</v>
      </c>
      <c r="L40" s="1">
        <f t="shared" si="2"/>
        <v>0.53312302839116721</v>
      </c>
      <c r="N40" s="1">
        <f t="shared" si="3"/>
        <v>0.5158719273381186</v>
      </c>
    </row>
    <row r="41" spans="1:14" x14ac:dyDescent="0.3">
      <c r="A41" t="s">
        <v>50</v>
      </c>
      <c r="B41">
        <v>5</v>
      </c>
      <c r="C41">
        <v>7</v>
      </c>
      <c r="D41" s="1">
        <f t="shared" si="0"/>
        <v>0.41666666666666669</v>
      </c>
      <c r="F41">
        <f>(B25+B228+B69+B21+B91+B30+B124+B36+B125+B63+B77+B38)-C41</f>
        <v>84</v>
      </c>
      <c r="G41">
        <f>(C25+C228+C69+C21+C91+C30+C124+C36+C125+C63+C77+C38)-B41</f>
        <v>47</v>
      </c>
      <c r="H41" s="1">
        <f t="shared" si="1"/>
        <v>0.64122137404580148</v>
      </c>
      <c r="J41">
        <f>(F25+F228+F69+F21+F91+F30+F124+F36+F125+F63+F77+F38)</f>
        <v>848</v>
      </c>
      <c r="K41">
        <f>(G25+G228+G69+G21+G91+G30+G124+G36+G125+G63+G77+G38)</f>
        <v>677</v>
      </c>
      <c r="L41" s="1">
        <f t="shared" si="2"/>
        <v>0.55606557377049182</v>
      </c>
      <c r="N41" s="1">
        <f t="shared" si="3"/>
        <v>0.61283610728736493</v>
      </c>
    </row>
    <row r="42" spans="1:14" x14ac:dyDescent="0.3">
      <c r="A42" t="s">
        <v>51</v>
      </c>
      <c r="B42">
        <v>3</v>
      </c>
      <c r="C42">
        <v>10</v>
      </c>
      <c r="D42" s="1">
        <f t="shared" si="0"/>
        <v>0.23076923076923078</v>
      </c>
      <c r="F42">
        <f>(B123+B130+B65+B156+B76+B95+B74+B28+B133+B37+B122+B120+B96)-C42</f>
        <v>71</v>
      </c>
      <c r="G42">
        <f>(C123+C130+C65+C156+C76+C95+C74+C28+C133+C37+C122+C120+C96)-B42</f>
        <v>72</v>
      </c>
      <c r="H42" s="1">
        <f t="shared" si="1"/>
        <v>0.49650349650349651</v>
      </c>
      <c r="J42">
        <f>(F123+F130+F65+F156+F76+F95+F74+F28+F133+F37+F122+F120+F96)</f>
        <v>852</v>
      </c>
      <c r="K42">
        <f>(G123+G130+G65+G156+G76+G95+G74+G28+G133+G37+G122+G120+G96)</f>
        <v>843</v>
      </c>
      <c r="L42" s="1">
        <f t="shared" si="2"/>
        <v>0.50265486725663722</v>
      </c>
      <c r="N42" s="1">
        <f t="shared" si="3"/>
        <v>0.49855395342121006</v>
      </c>
    </row>
    <row r="43" spans="1:14" x14ac:dyDescent="0.3">
      <c r="A43" t="s">
        <v>52</v>
      </c>
      <c r="B43">
        <v>8</v>
      </c>
      <c r="C43">
        <v>5</v>
      </c>
      <c r="D43" s="1">
        <f t="shared" si="0"/>
        <v>0.61538461538461542</v>
      </c>
      <c r="F43">
        <f>(B111+B113+B49+B93+B116+B62+B72+B99+B101+B105+B31+B117+B54)-C43</f>
        <v>78</v>
      </c>
      <c r="G43">
        <f>(C111+C113+C49+C93+C116+C62+C72+C99+C101+C105+C31+C117+C54)-B43</f>
        <v>76</v>
      </c>
      <c r="H43" s="1">
        <f t="shared" si="1"/>
        <v>0.50649350649350644</v>
      </c>
      <c r="J43">
        <f>(F111+F113+F49+F93+F116+F62+F72+F99+F101+F105+F31+F117+F54)</f>
        <v>984</v>
      </c>
      <c r="K43">
        <f>(G111+G113+G49+G93+G116+G62+G72+G99+G101+G105+G31+G117+G54)</f>
        <v>831</v>
      </c>
      <c r="L43" s="1">
        <f t="shared" si="2"/>
        <v>0.54214876033057846</v>
      </c>
      <c r="N43" s="1">
        <f t="shared" si="3"/>
        <v>0.51837859110586371</v>
      </c>
    </row>
    <row r="44" spans="1:14" x14ac:dyDescent="0.3">
      <c r="A44" t="s">
        <v>53</v>
      </c>
      <c r="B44">
        <v>8</v>
      </c>
      <c r="C44">
        <v>5</v>
      </c>
      <c r="D44" s="1">
        <f t="shared" si="0"/>
        <v>0.61538461538461542</v>
      </c>
      <c r="F44">
        <f>(B133+B45+B124+B152+B132+B46+B68+B73+B66+B92+B65+B81+B70)-C44</f>
        <v>73</v>
      </c>
      <c r="G44">
        <f>(C133+C45+C124+C152+C132+C46+C68+C73+C66+C92+C65+C81+C70)-B44</f>
        <v>66</v>
      </c>
      <c r="H44" s="1">
        <f t="shared" si="1"/>
        <v>0.52517985611510787</v>
      </c>
      <c r="J44">
        <f>(F133+F45+F124+F152+F132+F46+F68+F73+F66+F92+F65+F81+F70)</f>
        <v>943</v>
      </c>
      <c r="K44">
        <f>(G133+G45+G124+G152+G132+G46+G68+G73+G66+G92+G65+G81+G70)</f>
        <v>742</v>
      </c>
      <c r="L44" s="1">
        <f t="shared" si="2"/>
        <v>0.55964391691394655</v>
      </c>
      <c r="N44" s="1">
        <f t="shared" si="3"/>
        <v>0.53666787638138747</v>
      </c>
    </row>
    <row r="45" spans="1:14" x14ac:dyDescent="0.3">
      <c r="A45" t="s">
        <v>54</v>
      </c>
      <c r="B45">
        <v>4</v>
      </c>
      <c r="C45">
        <v>8</v>
      </c>
      <c r="D45" s="1">
        <f t="shared" si="0"/>
        <v>0.33333333333333331</v>
      </c>
      <c r="F45">
        <f>(B44+B170+B130+B24+B73+B65+B60+B94+B90+B84+B66+B92)-C45</f>
        <v>82</v>
      </c>
      <c r="G45">
        <f>(C44+C170+C130+C24+C73+C65+C60+C94+C90+C84+C66+C92)-B45</f>
        <v>51</v>
      </c>
      <c r="H45" s="1">
        <f t="shared" si="1"/>
        <v>0.61654135338345861</v>
      </c>
      <c r="J45">
        <f>(F44+F170+F130+F24+F73+F65+F60+F94+F90+F84+F66+F92)</f>
        <v>907</v>
      </c>
      <c r="K45">
        <f>(G44+G170+G130+G24+G73+G65+G60+G94+G90+G84+G66+G92)</f>
        <v>734</v>
      </c>
      <c r="L45" s="1">
        <f t="shared" si="2"/>
        <v>0.55271176112126752</v>
      </c>
      <c r="N45" s="1">
        <f t="shared" si="3"/>
        <v>0.59526482262939495</v>
      </c>
    </row>
    <row r="46" spans="1:14" x14ac:dyDescent="0.3">
      <c r="A46" t="s">
        <v>55</v>
      </c>
      <c r="B46">
        <v>8</v>
      </c>
      <c r="C46">
        <v>5</v>
      </c>
      <c r="D46" s="1">
        <f t="shared" si="0"/>
        <v>0.61538461538461542</v>
      </c>
      <c r="F46">
        <f>(B208+B47+B74+B94+B65+B44+B84+B81+B92+B132+B68+B73+B52)-C46</f>
        <v>73</v>
      </c>
      <c r="G46">
        <f>(C208+C47+C74+C94+C65+C44+C84+C81+C92+C132+C68+C73+C52)-B46</f>
        <v>68</v>
      </c>
      <c r="H46" s="1">
        <f t="shared" si="1"/>
        <v>0.51773049645390068</v>
      </c>
      <c r="J46">
        <f>(F208+F47+F74+F94+F65+F44+F84+F81+F92+F132+F68+F73+F52)</f>
        <v>945</v>
      </c>
      <c r="K46">
        <f>(G208+G47+G74+G94+G65+G44+G84+G81+G92+G132+G68+G73+G52)</f>
        <v>763</v>
      </c>
      <c r="L46" s="1">
        <f t="shared" si="2"/>
        <v>0.55327868852459017</v>
      </c>
      <c r="N46" s="1">
        <f t="shared" si="3"/>
        <v>0.52957989381079718</v>
      </c>
    </row>
    <row r="47" spans="1:14" x14ac:dyDescent="0.3">
      <c r="A47" t="s">
        <v>56</v>
      </c>
      <c r="B47">
        <v>4</v>
      </c>
      <c r="C47">
        <v>8</v>
      </c>
      <c r="D47" s="1">
        <f t="shared" si="0"/>
        <v>0.33333333333333331</v>
      </c>
      <c r="F47">
        <f>(B209+B46+B83+B14+B49+B50+B107+B85+B129+B86+B113+B109)-C47</f>
        <v>79</v>
      </c>
      <c r="G47">
        <f>(C209+C46+C83+C14+C49+C50+C107+C85+C129+C86+C113+C109)-B47</f>
        <v>56</v>
      </c>
      <c r="H47" s="1">
        <f t="shared" si="1"/>
        <v>0.58518518518518514</v>
      </c>
      <c r="J47">
        <f>(F209+F46+F83+F14+F49+F50+F107+F85+F129+F86+F113+F109)</f>
        <v>907</v>
      </c>
      <c r="K47">
        <f>(G209+G46+G83+G14+G49+G50+G107+G85+G129+G86+G113+G109)</f>
        <v>716</v>
      </c>
      <c r="L47" s="1">
        <f t="shared" si="2"/>
        <v>0.55884165126309304</v>
      </c>
      <c r="N47" s="1">
        <f t="shared" si="3"/>
        <v>0.57640400721115448</v>
      </c>
    </row>
    <row r="48" spans="1:14" x14ac:dyDescent="0.3">
      <c r="A48" t="s">
        <v>57</v>
      </c>
      <c r="B48">
        <v>8</v>
      </c>
      <c r="C48">
        <v>3</v>
      </c>
      <c r="D48" s="1">
        <f t="shared" si="0"/>
        <v>0.72727272727272729</v>
      </c>
      <c r="F48">
        <f>(B67+B189+B6+B112+B10+B39+B59+B58+B87+B40+B26)-C48</f>
        <v>57</v>
      </c>
      <c r="G48">
        <f>(C67+C189+C6+C112+C10+C39+C59+C58+C87+C40+C26)-B48</f>
        <v>59</v>
      </c>
      <c r="H48" s="1">
        <f t="shared" si="1"/>
        <v>0.49137931034482757</v>
      </c>
      <c r="J48">
        <f>(F67+F189+F6+F112+F10+F39+F59+F58+F87+F40+F26)</f>
        <v>712</v>
      </c>
      <c r="K48">
        <f>(G67+G189+G6+G112+G10+G39+G59+G58+G87+G40+G26)</f>
        <v>648</v>
      </c>
      <c r="L48" s="1">
        <f t="shared" si="2"/>
        <v>0.52352941176470591</v>
      </c>
      <c r="N48" s="1">
        <f t="shared" si="3"/>
        <v>0.50209601081812039</v>
      </c>
    </row>
    <row r="49" spans="1:14" x14ac:dyDescent="0.3">
      <c r="A49" t="s">
        <v>58</v>
      </c>
      <c r="B49">
        <v>6</v>
      </c>
      <c r="C49">
        <v>7</v>
      </c>
      <c r="D49" s="1">
        <f t="shared" si="0"/>
        <v>0.46153846153846156</v>
      </c>
      <c r="F49">
        <f>(B219+B129+B43+B30+B47+B109+B85+B14+B86+B113+B107+B50+B9)-C49</f>
        <v>84</v>
      </c>
      <c r="G49">
        <f>(C219+C129+C43+C30+C47+C109+C85+C14+C86+C113+C107+C50+C9)-B49</f>
        <v>61</v>
      </c>
      <c r="H49" s="1">
        <f t="shared" si="1"/>
        <v>0.57931034482758625</v>
      </c>
      <c r="J49">
        <f>(F219+F129+F43+F30+F47+F109+F85+F14+F86+F113+F107+F50+F9)</f>
        <v>985</v>
      </c>
      <c r="K49">
        <f>(G219+G129+G43+G30+G47+G109+G85+G14+G86+G113+G107+G50+G9)</f>
        <v>771</v>
      </c>
      <c r="L49" s="1">
        <f t="shared" si="2"/>
        <v>0.56093394077448744</v>
      </c>
      <c r="N49" s="1">
        <f t="shared" si="3"/>
        <v>0.57318487680988672</v>
      </c>
    </row>
    <row r="50" spans="1:14" x14ac:dyDescent="0.3">
      <c r="A50" t="s">
        <v>59</v>
      </c>
      <c r="B50">
        <v>10</v>
      </c>
      <c r="C50">
        <v>4</v>
      </c>
      <c r="D50" s="1">
        <f t="shared" si="0"/>
        <v>0.7142857142857143</v>
      </c>
      <c r="F50">
        <f>(B207+B71+B116+B85+B113+B47+B109+B86+B107+B14+B129+B49+B5)-C50</f>
        <v>88</v>
      </c>
      <c r="G50">
        <f>(C207+C71+C116+C85+C113+C47+C109+C86+C107+C14+C129+C49+C5)-B50</f>
        <v>56</v>
      </c>
      <c r="H50" s="1">
        <f t="shared" si="1"/>
        <v>0.61111111111111116</v>
      </c>
      <c r="J50">
        <f>(F207+F71+F116+F85+F113+F47+F109+F86+F107+F14+F129+F49+F5)</f>
        <v>1013</v>
      </c>
      <c r="K50">
        <f>(G207+G71+G116+G85+G113+G47+G109+G86+G107+G14+G129+G49+G5)</f>
        <v>742</v>
      </c>
      <c r="L50" s="1">
        <f t="shared" si="2"/>
        <v>0.57720797720797723</v>
      </c>
      <c r="N50" s="1">
        <f t="shared" si="3"/>
        <v>0.59981006647673318</v>
      </c>
    </row>
    <row r="51" spans="1:14" x14ac:dyDescent="0.3">
      <c r="A51" t="s">
        <v>60</v>
      </c>
      <c r="B51">
        <v>5</v>
      </c>
      <c r="C51">
        <v>7</v>
      </c>
      <c r="D51" s="1">
        <f t="shared" si="0"/>
        <v>0.41666666666666669</v>
      </c>
      <c r="F51">
        <f>(B127+B85+B179+B38+B83+B64+B114+B4+B13+B17+B32+B19)-C51</f>
        <v>79</v>
      </c>
      <c r="G51">
        <f>(C127+C85+C179+C38+C83+C64+C114+C4+C13+C17+C32+C19)-B51</f>
        <v>56</v>
      </c>
      <c r="H51" s="1">
        <f t="shared" si="1"/>
        <v>0.58518518518518514</v>
      </c>
      <c r="J51">
        <f>(F127+F85+F179+F38+F83+F64+F114+F4+F13+F17+F32+F19)</f>
        <v>813</v>
      </c>
      <c r="K51">
        <f>(G127+G85+G179+G38+G83+G64+G114+G4+G13+G17+G32+G19)</f>
        <v>794</v>
      </c>
      <c r="L51" s="1">
        <f t="shared" si="2"/>
        <v>0.50591163658991911</v>
      </c>
      <c r="N51" s="1">
        <f t="shared" si="3"/>
        <v>0.55876066898676313</v>
      </c>
    </row>
    <row r="52" spans="1:14" x14ac:dyDescent="0.3">
      <c r="A52" t="s">
        <v>61</v>
      </c>
      <c r="B52">
        <v>7</v>
      </c>
      <c r="C52">
        <v>6</v>
      </c>
      <c r="D52" s="1">
        <f t="shared" si="0"/>
        <v>0.53846153846153844</v>
      </c>
      <c r="F52">
        <f>(B64+B33+B232+B80+B69+B98+B70+B106+B71+B123+B38+B58+B46)-C52</f>
        <v>87</v>
      </c>
      <c r="G52">
        <f>(C64+C33+C232+C80+C69+C98+C70+C106+C71+C123+C38+C58+C46)-B52</f>
        <v>57</v>
      </c>
      <c r="H52" s="1">
        <f t="shared" si="1"/>
        <v>0.60416666666666663</v>
      </c>
      <c r="J52">
        <f>(F64+F33+F232+F80+F69+F98+F70+F106+F71+F123+F38+F58+F46)</f>
        <v>1003</v>
      </c>
      <c r="K52">
        <f>(G64+G33+G232+G80+G69+G98+G70+G106+G71+G123+G38+G58+G46)</f>
        <v>733</v>
      </c>
      <c r="L52" s="1">
        <f t="shared" si="2"/>
        <v>0.57776497695852536</v>
      </c>
      <c r="N52" s="1">
        <f t="shared" si="3"/>
        <v>0.59536610343061958</v>
      </c>
    </row>
    <row r="53" spans="1:14" x14ac:dyDescent="0.3">
      <c r="A53" t="s">
        <v>62</v>
      </c>
      <c r="B53">
        <v>8</v>
      </c>
      <c r="C53">
        <v>5</v>
      </c>
      <c r="D53" s="1">
        <f t="shared" si="0"/>
        <v>0.61538461538461542</v>
      </c>
      <c r="F53">
        <f>(B102+B118+B126+B4+B87+B61+B165+B18+B9+B29+B125+B76+B114)-C53</f>
        <v>63</v>
      </c>
      <c r="G53">
        <f>(C102+C118+C126+C4+C87+C61+C165+C18+C9+C29+C125+C76+C114)-B53</f>
        <v>79</v>
      </c>
      <c r="H53" s="1">
        <f t="shared" si="1"/>
        <v>0.44366197183098594</v>
      </c>
      <c r="J53">
        <f>(F102+F118+F126+F4+F87+F61+F165+F18+F9+F29+F125+F76+F114)</f>
        <v>872</v>
      </c>
      <c r="K53">
        <f>(G102+G118+G126+G4+G87+G61+G165+G18+G9+G29+G125+G76+G114)</f>
        <v>810</v>
      </c>
      <c r="L53" s="1">
        <f t="shared" si="2"/>
        <v>0.51843043995243754</v>
      </c>
      <c r="N53" s="1">
        <f t="shared" si="3"/>
        <v>0.46858479453813651</v>
      </c>
    </row>
    <row r="54" spans="1:14" x14ac:dyDescent="0.3">
      <c r="A54" t="s">
        <v>63</v>
      </c>
      <c r="B54">
        <v>6</v>
      </c>
      <c r="C54">
        <v>7</v>
      </c>
      <c r="D54" s="1">
        <f t="shared" si="0"/>
        <v>0.46153846153846156</v>
      </c>
      <c r="F54">
        <f>(B210+B32+B93+B55+B97+B59+B10+B102+B115+B39+B36+B112+B43)-C54</f>
        <v>80</v>
      </c>
      <c r="G54">
        <f>(C210+C32+C93+C55+C97+C59+C10+C102+C115+C39+C36+C112+C43)-B54</f>
        <v>63</v>
      </c>
      <c r="H54" s="1">
        <f t="shared" si="1"/>
        <v>0.55944055944055948</v>
      </c>
      <c r="J54">
        <f>(F210+F32+F93+F55+F97+F59+F10+F102+F115+F39+F36+F112+F43)</f>
        <v>868</v>
      </c>
      <c r="K54">
        <f>(G210+G32+G93+G55+G97+G59+G10+G102+G115+G39+G36+G112+G43)</f>
        <v>821</v>
      </c>
      <c r="L54" s="1">
        <f t="shared" si="2"/>
        <v>0.51391355831853169</v>
      </c>
      <c r="N54" s="1">
        <f t="shared" si="3"/>
        <v>0.54426489239988352</v>
      </c>
    </row>
    <row r="55" spans="1:14" x14ac:dyDescent="0.3">
      <c r="A55" t="s">
        <v>64</v>
      </c>
      <c r="B55">
        <v>4</v>
      </c>
      <c r="C55">
        <v>8</v>
      </c>
      <c r="D55" s="1">
        <f t="shared" si="0"/>
        <v>0.33333333333333331</v>
      </c>
      <c r="F55">
        <f>(B107+B188+B5+B54+B10+B26+B97+B11+B112+B40+B115+B102)-C55</f>
        <v>72</v>
      </c>
      <c r="G55">
        <f>(C107+C188+C5+C54+C10+C26+C97+C11+C112+C40+C115+C102)-B55</f>
        <v>58</v>
      </c>
      <c r="H55" s="1">
        <f t="shared" si="1"/>
        <v>0.55384615384615388</v>
      </c>
      <c r="J55">
        <f>(F107+F188+F5+F54+F10+F26+F97+F11+F112+F40+F115+F102)</f>
        <v>842</v>
      </c>
      <c r="K55">
        <f>(G107+G188+G5+G54+G10+G26+G97+G11+G112+G40+G115+G102)</f>
        <v>710</v>
      </c>
      <c r="L55" s="1">
        <f t="shared" si="2"/>
        <v>0.54252577319587625</v>
      </c>
      <c r="N55" s="1">
        <f t="shared" si="3"/>
        <v>0.55007269362939459</v>
      </c>
    </row>
    <row r="56" spans="1:14" x14ac:dyDescent="0.3">
      <c r="A56" t="s">
        <v>65</v>
      </c>
      <c r="B56">
        <v>10</v>
      </c>
      <c r="C56">
        <v>4</v>
      </c>
      <c r="D56" s="1">
        <f t="shared" si="0"/>
        <v>0.7142857142857143</v>
      </c>
      <c r="F56">
        <f>(B36+B211+B70+B75+B12+B106+B33+B69+B5+B9+B118+B108+B38+B92)-C56</f>
        <v>100</v>
      </c>
      <c r="G56">
        <f>(C36+C211+C70+C75+C12+C106+C33+C69+C5+C9+C118+C108+C38+C92)-B56</f>
        <v>56</v>
      </c>
      <c r="H56" s="1">
        <f t="shared" si="1"/>
        <v>0.64102564102564108</v>
      </c>
      <c r="J56">
        <f>(F36+F211+F70+F75+F12+F106+F33+F69+F5+F9+F118+F108+F38+F92)</f>
        <v>1126</v>
      </c>
      <c r="K56">
        <f>(G36+G211+G70+G75+G12+G106+G33+G69+G5+G9+G118+G108+G38+G92)</f>
        <v>756</v>
      </c>
      <c r="L56" s="1">
        <f t="shared" si="2"/>
        <v>0.59829968119022314</v>
      </c>
      <c r="N56" s="1">
        <f t="shared" si="3"/>
        <v>0.6267836544138351</v>
      </c>
    </row>
    <row r="57" spans="1:14" x14ac:dyDescent="0.3">
      <c r="A57" t="s">
        <v>66</v>
      </c>
      <c r="B57">
        <v>4</v>
      </c>
      <c r="C57">
        <v>8</v>
      </c>
      <c r="D57" s="1">
        <f t="shared" si="0"/>
        <v>0.33333333333333331</v>
      </c>
      <c r="F57">
        <f>(B71+B214+B25+B97+B110+B79+B93+B35+B67+B111+B23+B118)-C57</f>
        <v>69</v>
      </c>
      <c r="G57">
        <f>(C71+C214+C25+C97+C110+C79+C93+C35+C67+C111+C23+C118)-B57</f>
        <v>63</v>
      </c>
      <c r="H57" s="1">
        <f t="shared" si="1"/>
        <v>0.52272727272727271</v>
      </c>
      <c r="J57">
        <f>(F71+F214+F25+F97+F110+F79+F93+F35+F67+F111+F23+F118)</f>
        <v>803</v>
      </c>
      <c r="K57">
        <f>(G71+G214+G25+G97+G110+G79+G93+G35+G67+G111+G23+G118)</f>
        <v>758</v>
      </c>
      <c r="L57" s="1">
        <f t="shared" si="2"/>
        <v>0.51441383728379242</v>
      </c>
      <c r="N57" s="1">
        <f t="shared" si="3"/>
        <v>0.51995612757944587</v>
      </c>
    </row>
    <row r="58" spans="1:14" x14ac:dyDescent="0.3">
      <c r="A58" t="s">
        <v>67</v>
      </c>
      <c r="B58">
        <v>8</v>
      </c>
      <c r="C58">
        <v>5</v>
      </c>
      <c r="D58" s="1">
        <f t="shared" si="0"/>
        <v>0.61538461538461542</v>
      </c>
      <c r="F58">
        <f>(B104+B21+B36+B99+B16+B124+B91+B126+B48+B25+B78+B52+B24)-C58</f>
        <v>88</v>
      </c>
      <c r="G58">
        <f>(C104+C21+C36+C99+C16+C124+C91+C126+C48+C25+C78+C52+C24)-B58</f>
        <v>63</v>
      </c>
      <c r="H58" s="1">
        <f t="shared" si="1"/>
        <v>0.58278145695364236</v>
      </c>
      <c r="J58">
        <f>(F104+F21+F36+F99+F16+F124+F91+F126+F48+F25+F78+F52+F24)</f>
        <v>991</v>
      </c>
      <c r="K58">
        <f>(G104+G21+G36+G99+G16+G124+G91+G126+G48+G25+G78+G52+G24)</f>
        <v>781</v>
      </c>
      <c r="L58" s="1">
        <f t="shared" si="2"/>
        <v>0.55925507900677196</v>
      </c>
      <c r="N58" s="1">
        <f t="shared" si="3"/>
        <v>0.57493933097135219</v>
      </c>
    </row>
    <row r="59" spans="1:14" x14ac:dyDescent="0.3">
      <c r="A59" t="s">
        <v>68</v>
      </c>
      <c r="B59">
        <v>9</v>
      </c>
      <c r="C59">
        <v>4</v>
      </c>
      <c r="D59" s="1">
        <f t="shared" si="0"/>
        <v>0.69230769230769229</v>
      </c>
      <c r="F59">
        <f>(B189+B82+B17+B115+B165+B54+B48+B26+B87+B6+B39+B40+B29)-C59</f>
        <v>71</v>
      </c>
      <c r="G59">
        <f>(C189+C82+C17+C115+C165+C54+C48+C26+C87+C6+C39+C40+C29)-B59</f>
        <v>60</v>
      </c>
      <c r="H59" s="1">
        <f t="shared" si="1"/>
        <v>0.5419847328244275</v>
      </c>
      <c r="J59">
        <f>(F189+F82+F17+F115+F165+F54+F48+F26+F87+F6+F39+F40+F29)</f>
        <v>851</v>
      </c>
      <c r="K59">
        <f>(G189+G82+G17+G115+G165+G54+G48+G26+G87+G6+G39+G40+G29)</f>
        <v>724</v>
      </c>
      <c r="L59" s="1">
        <f t="shared" si="2"/>
        <v>0.54031746031746031</v>
      </c>
      <c r="N59" s="1">
        <f t="shared" si="3"/>
        <v>0.5414289753221051</v>
      </c>
    </row>
    <row r="60" spans="1:14" x14ac:dyDescent="0.3">
      <c r="A60" t="s">
        <v>69</v>
      </c>
      <c r="B60">
        <v>8</v>
      </c>
      <c r="C60">
        <v>5</v>
      </c>
      <c r="D60" s="1">
        <f t="shared" si="0"/>
        <v>0.61538461538461542</v>
      </c>
      <c r="F60">
        <f>(B19+B23+B101+B65+B66+B92+B45+B81+B132+B90+B84+B94+B78)-C60</f>
        <v>84</v>
      </c>
      <c r="G60">
        <f>(C19+C23+C101+C65+C66+C92+C45+C81+C132+C90+C84+C94+C78)-B60</f>
        <v>69</v>
      </c>
      <c r="H60" s="1">
        <f t="shared" si="1"/>
        <v>0.5490196078431373</v>
      </c>
      <c r="J60">
        <f>(F19+F23+F101+F65+F66+F92+F45+F81+F132+F90+F84+F94+F78)</f>
        <v>1062</v>
      </c>
      <c r="K60">
        <f>(G19+G23+G101+G65+G66+G92+G45+G81+G132+G90+G84+G94+G78)</f>
        <v>804</v>
      </c>
      <c r="L60" s="1">
        <f t="shared" si="2"/>
        <v>0.56913183279742763</v>
      </c>
      <c r="N60" s="1">
        <f t="shared" si="3"/>
        <v>0.55572368282790074</v>
      </c>
    </row>
    <row r="61" spans="1:14" x14ac:dyDescent="0.3">
      <c r="A61" t="s">
        <v>70</v>
      </c>
      <c r="B61">
        <v>1</v>
      </c>
      <c r="C61">
        <v>11</v>
      </c>
      <c r="D61" s="1">
        <f t="shared" si="0"/>
        <v>8.3333333333333329E-2</v>
      </c>
      <c r="F61">
        <f>(B116+B114+B215+B105+B32+B53+B19+B76+B29+B10+B108+B11)-C61</f>
        <v>64</v>
      </c>
      <c r="G61">
        <f>(C116+C114+C215+C105+C32+C53+C19+C76+C29+C10+C108+C11)-B61</f>
        <v>66</v>
      </c>
      <c r="H61" s="1">
        <f t="shared" si="1"/>
        <v>0.49230769230769234</v>
      </c>
      <c r="J61">
        <f>(F116+F114+F215+F105+F32+F53+F19+F76+F29+F10+F108+F11)</f>
        <v>716</v>
      </c>
      <c r="K61">
        <f>(G116+G114+G215+G105+G32+G53+G19+G76+G29+G10+G108+G11)</f>
        <v>783</v>
      </c>
      <c r="L61" s="1">
        <f t="shared" si="2"/>
        <v>0.47765176784523017</v>
      </c>
      <c r="N61" s="1">
        <f t="shared" si="3"/>
        <v>0.48742238415353828</v>
      </c>
    </row>
    <row r="62" spans="1:14" x14ac:dyDescent="0.3">
      <c r="A62" t="s">
        <v>71</v>
      </c>
      <c r="B62">
        <v>7</v>
      </c>
      <c r="C62">
        <v>6</v>
      </c>
      <c r="D62" s="1">
        <f t="shared" si="0"/>
        <v>0.53846153846153844</v>
      </c>
      <c r="F62">
        <f>(B70+B72+B10+B79+B105+B43+B31+B116+B21+B117+B190+B101+B122)-C62</f>
        <v>75</v>
      </c>
      <c r="G62">
        <f>(C70+C72+C10+C79+C105+C43+C31+C116+C21+C117+C190+C101+C122)-B62</f>
        <v>68</v>
      </c>
      <c r="H62" s="1">
        <f t="shared" si="1"/>
        <v>0.52447552447552448</v>
      </c>
      <c r="J62">
        <f>(F70+F72+F10+F79+F105+F43+F31+F116+F21+F117+F190+F101+F122)</f>
        <v>890</v>
      </c>
      <c r="K62">
        <f>(G70+G72+G10+G79+G105+G43+G31+G116+G21+G117+G190+G101+G121)</f>
        <v>782</v>
      </c>
      <c r="L62" s="1">
        <f t="shared" si="2"/>
        <v>0.53229665071770338</v>
      </c>
      <c r="N62" s="1">
        <f t="shared" si="3"/>
        <v>0.52708256655625074</v>
      </c>
    </row>
    <row r="63" spans="1:14" x14ac:dyDescent="0.3">
      <c r="A63" t="s">
        <v>72</v>
      </c>
      <c r="B63">
        <v>5</v>
      </c>
      <c r="C63">
        <v>7</v>
      </c>
      <c r="D63" s="1">
        <f t="shared" si="0"/>
        <v>0.41666666666666669</v>
      </c>
      <c r="F63">
        <f>(B143+B102+B108+B67+B77+B125+B30+B124+B36+B41+B25+B91)-C63</f>
        <v>72</v>
      </c>
      <c r="G63">
        <f>(C143+C102+C108+C67+C77+C125+C30+C124+C36+C41+C25+C91)-B63</f>
        <v>55</v>
      </c>
      <c r="H63" s="1">
        <f t="shared" si="1"/>
        <v>0.56692913385826771</v>
      </c>
      <c r="J63">
        <f>(F143+F102+F108+F67+F77+F125+F30+F124+F36+F41+F25+F91)</f>
        <v>803</v>
      </c>
      <c r="K63">
        <f>(G143+G102+G108+G67+G77+G125+G30+G124+G36+G41+G25+G91)</f>
        <v>685</v>
      </c>
      <c r="L63" s="1">
        <f t="shared" si="2"/>
        <v>0.53965053763440862</v>
      </c>
      <c r="N63" s="1">
        <f t="shared" si="3"/>
        <v>0.55783626845031475</v>
      </c>
    </row>
    <row r="64" spans="1:14" x14ac:dyDescent="0.3">
      <c r="A64" t="s">
        <v>73</v>
      </c>
      <c r="B64">
        <v>6</v>
      </c>
      <c r="C64">
        <v>7</v>
      </c>
      <c r="D64" s="1">
        <f t="shared" si="0"/>
        <v>0.46153846153846156</v>
      </c>
      <c r="F64">
        <f>(B52+B201+B24+B81+B19+B51+B17+B131+B4+B83+B80+B13+B118)-C64</f>
        <v>60</v>
      </c>
      <c r="G64">
        <f>(C52+C201+C24+C81+C19+C51+C17+C131+C4+C83+C80+C13+C118)-B64</f>
        <v>80</v>
      </c>
      <c r="H64" s="1">
        <f t="shared" si="1"/>
        <v>0.42857142857142855</v>
      </c>
      <c r="J64">
        <f>(F52+F201+F24+F81+F19+F51+F17+F131+F4+F83+F80+F13+F118)</f>
        <v>873</v>
      </c>
      <c r="K64">
        <f>(G52+G201+G24+G81+G19+G51+G17+G131+G4+G83+G80+G13+C118)</f>
        <v>736</v>
      </c>
      <c r="L64" s="1">
        <f t="shared" si="2"/>
        <v>0.54257302672467367</v>
      </c>
      <c r="N64" s="1">
        <f t="shared" si="3"/>
        <v>0.46657196128917694</v>
      </c>
    </row>
    <row r="65" spans="1:14" x14ac:dyDescent="0.3">
      <c r="A65" t="s">
        <v>74</v>
      </c>
      <c r="B65">
        <v>13</v>
      </c>
      <c r="C65">
        <v>1</v>
      </c>
      <c r="D65" s="1">
        <f t="shared" si="0"/>
        <v>0.9285714285714286</v>
      </c>
      <c r="F65">
        <f>(B28+B42+B29+B60+B46+B45+B90+B66+B94+B73+B44+B84+B92+B109)-C65</f>
        <v>95</v>
      </c>
      <c r="G65">
        <f>(C28+C42+C29+C60+C46+C45+C90+C66+C94+C73+C44+C84+C92+C109)-B65</f>
        <v>71</v>
      </c>
      <c r="H65" s="1">
        <f t="shared" si="1"/>
        <v>0.57228915662650603</v>
      </c>
      <c r="J65">
        <f>(F28+F42+F29+F60+F46+F45+F90+F66+F94+F73+F44+F84+F92+F109)</f>
        <v>1114</v>
      </c>
      <c r="K65">
        <f>(G28+G42+G29+G60+G46+G45+G90+G66+G94+G73+G44+G84+G92+G109)</f>
        <v>887</v>
      </c>
      <c r="L65" s="1">
        <f t="shared" si="2"/>
        <v>0.55672163918040984</v>
      </c>
      <c r="N65" s="1">
        <f t="shared" si="3"/>
        <v>0.56709998414447405</v>
      </c>
    </row>
    <row r="66" spans="1:14" x14ac:dyDescent="0.3">
      <c r="A66" t="s">
        <v>75</v>
      </c>
      <c r="B66">
        <v>5</v>
      </c>
      <c r="C66">
        <v>7</v>
      </c>
      <c r="D66" s="1">
        <f t="shared" si="0"/>
        <v>0.41666666666666669</v>
      </c>
      <c r="F66">
        <f>(B131+B4+B127+B68+B60+B84+B132+B65+B44+B94+B45+B90)-C66</f>
        <v>86</v>
      </c>
      <c r="G66">
        <f>(C131+C4+C127+C68+C60+C84+C132+C65+C44+C94+C45+C90)-B66</f>
        <v>55</v>
      </c>
      <c r="H66" s="1">
        <f t="shared" si="1"/>
        <v>0.60992907801418439</v>
      </c>
      <c r="J66">
        <f>(F131+F4+F127+F68+F60+F84+F132+F65+F44+F94+F45+F90)</f>
        <v>932</v>
      </c>
      <c r="K66">
        <f>(G131+G4+G127+G68+G60+G84+G132+G65+G44+G94+G45+G90)</f>
        <v>775</v>
      </c>
      <c r="L66" s="1">
        <f t="shared" si="2"/>
        <v>0.5459871118922085</v>
      </c>
      <c r="N66" s="1">
        <f t="shared" si="3"/>
        <v>0.58861508930685913</v>
      </c>
    </row>
    <row r="67" spans="1:14" x14ac:dyDescent="0.3">
      <c r="A67" t="s">
        <v>76</v>
      </c>
      <c r="B67">
        <v>8</v>
      </c>
      <c r="C67">
        <v>5</v>
      </c>
      <c r="D67" s="1">
        <f t="shared" si="0"/>
        <v>0.61538461538461542</v>
      </c>
      <c r="F67">
        <f>(B48+B28+B218+B63+B111+B118+B130+B110+B57+B23+B34+B35+B95)-C67</f>
        <v>66</v>
      </c>
      <c r="G67">
        <f>(C48+C28+C218+C63+C111+C118+C130+C110+C57+C23+C34+C35+C95)-B67</f>
        <v>71</v>
      </c>
      <c r="H67" s="1">
        <f t="shared" si="1"/>
        <v>0.48175182481751827</v>
      </c>
      <c r="J67">
        <f>(F48+F28+F218+F63+F111+F118+F130+F110+F57+F23+F34+F35+F95)</f>
        <v>835</v>
      </c>
      <c r="K67">
        <f>(G48+G28+G218+G63+G111+G118+G130+G110+G57+G23+G34+G35+G95)</f>
        <v>806</v>
      </c>
      <c r="L67" s="1">
        <f t="shared" si="2"/>
        <v>0.50883607556368071</v>
      </c>
      <c r="N67" s="1">
        <f t="shared" si="3"/>
        <v>0.49077990839957247</v>
      </c>
    </row>
    <row r="68" spans="1:14" x14ac:dyDescent="0.3">
      <c r="A68" t="s">
        <v>77</v>
      </c>
      <c r="B68">
        <v>9</v>
      </c>
      <c r="C68">
        <v>4</v>
      </c>
      <c r="D68" s="1">
        <f t="shared" si="0"/>
        <v>0.69230769230769229</v>
      </c>
      <c r="F68">
        <f>(B76+B229+B27+B66+B92+B44+B90+B94+B73+B81+B46+B132+B104)-C68</f>
        <v>67</v>
      </c>
      <c r="G68">
        <f>(C76+C229+C27+C66+C92+C44+C90+C94+C73+C81+C46+C132+C104)-B68</f>
        <v>73</v>
      </c>
      <c r="H68" s="1">
        <f t="shared" si="1"/>
        <v>0.47857142857142859</v>
      </c>
      <c r="J68">
        <f>(F76+F229+F27+F66+F92+F44+F90+F94+F73+F81+F46+F132+F104)</f>
        <v>939</v>
      </c>
      <c r="K68">
        <f>(G76+G229+G27+G66+G92+G44+G90+G94+G73+G81+G46+G132+G104)</f>
        <v>752</v>
      </c>
      <c r="L68" s="1">
        <f t="shared" si="2"/>
        <v>0.55529272619751624</v>
      </c>
      <c r="N68" s="1">
        <f t="shared" si="3"/>
        <v>0.50414519444679107</v>
      </c>
    </row>
    <row r="69" spans="1:14" x14ac:dyDescent="0.3">
      <c r="A69" t="s">
        <v>78</v>
      </c>
      <c r="B69">
        <v>8</v>
      </c>
      <c r="C69">
        <v>5</v>
      </c>
      <c r="D69" s="1">
        <f t="shared" ref="D69:D133" si="4">B69/(B69+C69)</f>
        <v>0.61538461538461542</v>
      </c>
      <c r="F69">
        <f>(B115+B149+B41+B117+B52+B123+B12+B56+B108+B5+B9+B70+B113)-C69</f>
        <v>84</v>
      </c>
      <c r="G69">
        <f>(C115+C149+C41+C117+C52+C123+C12+C56+C108+C5+C9+C70+C113)-B69</f>
        <v>57</v>
      </c>
      <c r="H69" s="1">
        <f t="shared" ref="H69:H133" si="5">F69/(F69+G69)</f>
        <v>0.5957446808510638</v>
      </c>
      <c r="J69">
        <f>(F115+F149+F41+F117+F52+F123+F12+F56+F108+F5+F9+F70+F113)</f>
        <v>1016</v>
      </c>
      <c r="K69">
        <f>(G115+G149+G41+G117+G52+G123+G12+G56+G108+G5+G9+G70+G113)</f>
        <v>682</v>
      </c>
      <c r="L69" s="1">
        <f t="shared" ref="L69:L133" si="6">J69/(J69+K69)</f>
        <v>0.59835100117785633</v>
      </c>
      <c r="N69" s="1">
        <f t="shared" ref="N69:N133" si="7">(2*H69+L69)/3</f>
        <v>0.59661345429332802</v>
      </c>
    </row>
    <row r="70" spans="1:14" x14ac:dyDescent="0.3">
      <c r="A70" t="s">
        <v>79</v>
      </c>
      <c r="B70">
        <v>9</v>
      </c>
      <c r="C70">
        <v>4</v>
      </c>
      <c r="D70" s="1">
        <f t="shared" si="4"/>
        <v>0.69230769230769229</v>
      </c>
      <c r="F70">
        <f>(B62+B7+B56+B17+B108+B9+B52+B5+B12+B38+B157+B69+B44)-C70</f>
        <v>90</v>
      </c>
      <c r="G70">
        <f>(C62+C7+C56+C17+C108+C9+C52+C5+C12+C38+C157+C69+C44)-B70</f>
        <v>54</v>
      </c>
      <c r="H70" s="1">
        <f t="shared" si="5"/>
        <v>0.625</v>
      </c>
      <c r="J70">
        <f>(F62+F7+F56+F17+F108+F9+F52+F5+F12+F38+F157+F69+F44)</f>
        <v>1022</v>
      </c>
      <c r="K70">
        <f>(G62+G7+G56+G17+G108+G9+G52+G5+G12+G38+G157+G69+G44)</f>
        <v>703</v>
      </c>
      <c r="L70" s="1">
        <f t="shared" si="6"/>
        <v>0.59246376811594204</v>
      </c>
      <c r="N70" s="1">
        <f t="shared" si="7"/>
        <v>0.61415458937198064</v>
      </c>
    </row>
    <row r="71" spans="1:14" x14ac:dyDescent="0.3">
      <c r="A71" t="s">
        <v>80</v>
      </c>
      <c r="B71">
        <v>6</v>
      </c>
      <c r="C71">
        <v>7</v>
      </c>
      <c r="D71" s="1">
        <f t="shared" si="4"/>
        <v>0.46153846153846156</v>
      </c>
      <c r="F71">
        <f>(B57+B50+B136+B12+B38+B33+B123+B98+B52+B106+B76+B9+B126)-C71</f>
        <v>86</v>
      </c>
      <c r="G71">
        <f>(C57+C50+C136+C12+C38+C33+C123+C98+C52+C106+C76+C9+C126)-B71</f>
        <v>58</v>
      </c>
      <c r="H71" s="1">
        <f t="shared" si="5"/>
        <v>0.59722222222222221</v>
      </c>
      <c r="J71">
        <f>(F57+F50+F136+F12+F38+F33+F123+F98+F52+F106+F76+F9+F126)</f>
        <v>1017</v>
      </c>
      <c r="K71">
        <f>(G57+G50+G136+G12+G38+G33+G123+G98+G52+G106+G76+G9+G126)</f>
        <v>698</v>
      </c>
      <c r="L71" s="1">
        <f t="shared" si="6"/>
        <v>0.5930029154518951</v>
      </c>
      <c r="N71" s="1">
        <f t="shared" si="7"/>
        <v>0.59581578663211321</v>
      </c>
    </row>
    <row r="72" spans="1:14" x14ac:dyDescent="0.3">
      <c r="A72" t="s">
        <v>81</v>
      </c>
      <c r="B72">
        <v>4</v>
      </c>
      <c r="C72">
        <v>8</v>
      </c>
      <c r="D72" s="1">
        <f t="shared" si="4"/>
        <v>0.33333333333333331</v>
      </c>
      <c r="F72">
        <f>(B155+B62+B31+B3+B117+B101+B43+B105+B24+B82+B21+B11)-C72</f>
        <v>74</v>
      </c>
      <c r="G72">
        <f>(C155+C62+C31+C3+C117+C101+C43+C105+C24+C82+C21+C11)-B72</f>
        <v>56</v>
      </c>
      <c r="H72" s="1">
        <f t="shared" si="5"/>
        <v>0.56923076923076921</v>
      </c>
      <c r="J72">
        <f>(F155+F62+F31+F3+F117+F101+F43+F105+F24+F82+F21+F11)</f>
        <v>787</v>
      </c>
      <c r="K72">
        <f>(G155+G62+G31+G3+G117+G101+G43+G105+G24+G82+G21+G11)</f>
        <v>759</v>
      </c>
      <c r="L72" s="1">
        <f t="shared" si="6"/>
        <v>0.5090556274256145</v>
      </c>
      <c r="N72" s="1">
        <f t="shared" si="7"/>
        <v>0.54917238862905104</v>
      </c>
    </row>
    <row r="73" spans="1:14" x14ac:dyDescent="0.3">
      <c r="A73" t="s">
        <v>82</v>
      </c>
      <c r="B73">
        <v>4</v>
      </c>
      <c r="C73">
        <v>8</v>
      </c>
      <c r="D73" s="1">
        <f t="shared" si="4"/>
        <v>0.33333333333333331</v>
      </c>
      <c r="F73">
        <f>(B81+B192+B39+B85+B45+B94+B92+B44+B68+B65+B132+B46)-C73</f>
        <v>66</v>
      </c>
      <c r="G73">
        <f>(C81+C192+C39+C85+C45+C94+C92+C44+C68+C65+C132+C46)-B73</f>
        <v>65</v>
      </c>
      <c r="H73" s="1">
        <f t="shared" si="5"/>
        <v>0.50381679389312972</v>
      </c>
      <c r="J73">
        <f>(F81+F192+F39+F85+F45+F94+F92+F44+F68+F65+F132+F46)</f>
        <v>864</v>
      </c>
      <c r="K73">
        <f>(G81+G192+G39+G85+G45+G94+G92+G44+G68+G65+G132+G46)</f>
        <v>714</v>
      </c>
      <c r="L73" s="1">
        <f t="shared" si="6"/>
        <v>0.54752851711026618</v>
      </c>
      <c r="N73" s="1">
        <f t="shared" si="7"/>
        <v>0.51838736829884191</v>
      </c>
    </row>
    <row r="74" spans="1:14" x14ac:dyDescent="0.3">
      <c r="A74" t="s">
        <v>83</v>
      </c>
      <c r="B74">
        <v>2</v>
      </c>
      <c r="C74">
        <v>10</v>
      </c>
      <c r="D74" s="1">
        <f t="shared" si="4"/>
        <v>0.16666666666666666</v>
      </c>
      <c r="F74">
        <f>(B75+B112+B173+B46+B3+B28+B42+B95+B96+B15+B37+B120)-C74</f>
        <v>60</v>
      </c>
      <c r="G74">
        <f>(C75+C112+C173+C46+C3+C28+C42+C95+C96+C15+C37+C120)-B74</f>
        <v>69</v>
      </c>
      <c r="H74" s="1">
        <f t="shared" si="5"/>
        <v>0.46511627906976744</v>
      </c>
      <c r="J74">
        <f>(F75+F112+F173+F46+F3+F28+F42+F95+F96+F15+F37+F120)</f>
        <v>737</v>
      </c>
      <c r="K74">
        <f>(G75+G112+G173+G46+G3+G28+G42+G95+G96+G15+G37+G120)</f>
        <v>772</v>
      </c>
      <c r="L74" s="1">
        <f t="shared" si="6"/>
        <v>0.48840291583830353</v>
      </c>
      <c r="N74" s="1">
        <f t="shared" si="7"/>
        <v>0.47287849132594612</v>
      </c>
    </row>
    <row r="75" spans="1:14" x14ac:dyDescent="0.3">
      <c r="A75" t="s">
        <v>84</v>
      </c>
      <c r="B75">
        <v>2</v>
      </c>
      <c r="C75">
        <v>10</v>
      </c>
      <c r="D75" s="1">
        <f t="shared" si="4"/>
        <v>0.16666666666666666</v>
      </c>
      <c r="F75">
        <f>(B180+B15+B110+B56+B120+B133+B76+B37+B122+B3+B95+B28)-C75</f>
        <v>70</v>
      </c>
      <c r="G75">
        <f>(C180+C15+C110+C56+C120+C133+C76+C37+C122+C3+C95+C28)-B75</f>
        <v>63</v>
      </c>
      <c r="H75" s="1">
        <f t="shared" si="5"/>
        <v>0.52631578947368418</v>
      </c>
      <c r="J75">
        <f>(F180+F15+F110+F56+F120+F133+F76+F37+F122+F3+F95+F28)</f>
        <v>768</v>
      </c>
      <c r="K75">
        <f>(G180+G15+G110+G56+G120+G133+G76+G37+G122+G3+G95+G28)</f>
        <v>790</v>
      </c>
      <c r="L75" s="1">
        <f t="shared" si="6"/>
        <v>0.49293966623876767</v>
      </c>
      <c r="N75" s="1">
        <f t="shared" si="7"/>
        <v>0.51519041506204533</v>
      </c>
    </row>
    <row r="76" spans="1:14" x14ac:dyDescent="0.3">
      <c r="A76" t="s">
        <v>85</v>
      </c>
      <c r="B76">
        <v>7</v>
      </c>
      <c r="C76">
        <v>6</v>
      </c>
      <c r="D76" s="1">
        <f t="shared" si="4"/>
        <v>0.53846153846153844</v>
      </c>
      <c r="F76">
        <f>(B74+B68+B110+B132+B42+B35+B75+B61+B178+B71+B53+B223+B17)-C76</f>
        <v>47</v>
      </c>
      <c r="G76">
        <f>(C74+C68+C110+C132+C42+C35+C75+C61+C178+C71+C53+C223+C17)-B76</f>
        <v>81</v>
      </c>
      <c r="H76" s="1">
        <f t="shared" si="5"/>
        <v>0.3671875</v>
      </c>
      <c r="J76">
        <f>(F74+F68+F110+F132+F42+F35+F75+F61+F178+F71+F53+F223+F17)</f>
        <v>778</v>
      </c>
      <c r="K76">
        <f>(G74+G68+G110+G132+G42+G35+G75+G61+G178+G71+G53+C223+G17)</f>
        <v>771</v>
      </c>
      <c r="L76" s="1">
        <f t="shared" si="6"/>
        <v>0.50225952227243387</v>
      </c>
      <c r="N76" s="1">
        <f t="shared" si="7"/>
        <v>0.41221150742414459</v>
      </c>
    </row>
    <row r="77" spans="1:14" x14ac:dyDescent="0.3">
      <c r="A77" t="s">
        <v>86</v>
      </c>
      <c r="B77">
        <v>9</v>
      </c>
      <c r="C77">
        <v>5</v>
      </c>
      <c r="D77" s="1">
        <f t="shared" si="4"/>
        <v>0.6428571428571429</v>
      </c>
      <c r="F77">
        <f>(B162+B6+B40+B82+B125+B63+B30+B91+B124+B126+B41+B78+B25+B88)-C77</f>
        <v>85</v>
      </c>
      <c r="G77">
        <f>(C162+C6+C40+C82+C125+C63+C30+C91+C124+C126+C41+C78+C25+C88)-B77</f>
        <v>63</v>
      </c>
      <c r="H77" s="1">
        <f t="shared" si="5"/>
        <v>0.57432432432432434</v>
      </c>
      <c r="J77">
        <f>(F162+F6+F40+F82+F125+F63+F30+F91+F124+F126+F41+F78+F25+F88)</f>
        <v>983</v>
      </c>
      <c r="K77">
        <f>(G162+G6+G40+G82+G125+G63+G30+G91+G124+G126+G41+G78+G25+G88)</f>
        <v>775</v>
      </c>
      <c r="L77" s="1">
        <f t="shared" si="6"/>
        <v>0.5591581342434585</v>
      </c>
      <c r="N77" s="1">
        <f t="shared" si="7"/>
        <v>0.56926892763070247</v>
      </c>
    </row>
    <row r="78" spans="1:14" x14ac:dyDescent="0.3">
      <c r="A78" t="s">
        <v>87</v>
      </c>
      <c r="B78">
        <v>8</v>
      </c>
      <c r="C78">
        <v>5</v>
      </c>
      <c r="D78" s="1">
        <f t="shared" si="4"/>
        <v>0.61538461538461542</v>
      </c>
      <c r="F78">
        <f>(B31+B151+B113+B29+B25+B36+B104+B125+B126+B16+B58+B77+B60)-C78</f>
        <v>84</v>
      </c>
      <c r="G78">
        <f>(C31+C151+C113+C29+C25+C36+C104+C125+C126+C16+C58+C77+C60)-B78</f>
        <v>59</v>
      </c>
      <c r="H78" s="1">
        <f t="shared" si="5"/>
        <v>0.58741258741258739</v>
      </c>
      <c r="J78">
        <f>(F31+F151+F113+F29+F25+F36+F104+F125+F126+F16+F58+F77+F60)</f>
        <v>970</v>
      </c>
      <c r="K78">
        <f>(G31+G151+G113+G29+G25+G36+G104+G125+G126+G16+G58+G77+G60)</f>
        <v>753</v>
      </c>
      <c r="L78" s="1">
        <f t="shared" si="6"/>
        <v>0.56297156123041203</v>
      </c>
      <c r="N78" s="1">
        <f t="shared" si="7"/>
        <v>0.57926557868519557</v>
      </c>
    </row>
    <row r="79" spans="1:14" x14ac:dyDescent="0.3">
      <c r="A79" t="s">
        <v>88</v>
      </c>
      <c r="B79">
        <v>7</v>
      </c>
      <c r="C79">
        <v>7</v>
      </c>
      <c r="D79" s="1">
        <f t="shared" si="4"/>
        <v>0.5</v>
      </c>
      <c r="F79">
        <f>(B110+B101+B220+B120+B62+B34+B57+B111+B130+B35+B118+B93+B15)-C79</f>
        <v>72</v>
      </c>
      <c r="G79">
        <f>(C110+C101+C220+C120+C62+C34+C57+C111+C130+C35+C118+C93+C15)-B79</f>
        <v>70</v>
      </c>
      <c r="H79" s="1">
        <f t="shared" si="5"/>
        <v>0.50704225352112675</v>
      </c>
      <c r="J79">
        <f>(F110+F101+F220+F120+F62+F34+F57+F111+F130+F35+F118+F93+F15)</f>
        <v>882</v>
      </c>
      <c r="K79">
        <f>(G110+G101+G220+G120+G62+G34+G57+G111+G130+G35+G118+G93+G15)</f>
        <v>833</v>
      </c>
      <c r="L79" s="1">
        <f t="shared" si="6"/>
        <v>0.51428571428571423</v>
      </c>
      <c r="N79" s="1">
        <f t="shared" si="7"/>
        <v>0.50945674044265588</v>
      </c>
    </row>
    <row r="80" spans="1:14" x14ac:dyDescent="0.3">
      <c r="A80" t="s">
        <v>89</v>
      </c>
      <c r="B80">
        <v>3</v>
      </c>
      <c r="C80">
        <v>9</v>
      </c>
      <c r="D80" s="1">
        <f t="shared" si="4"/>
        <v>0.25</v>
      </c>
      <c r="F80">
        <f>(B158+B117+B123+B52+B13+B114+B32+B83+B22+B131+B64+B4)-C80</f>
        <v>58</v>
      </c>
      <c r="G80">
        <f>(C158+C117+C123+C52+C13+C114+C32+C83+C22+C131+C64+C4)-B80</f>
        <v>70</v>
      </c>
      <c r="H80" s="1">
        <f t="shared" si="5"/>
        <v>0.453125</v>
      </c>
      <c r="J80">
        <f>(F158+F117+F123+F52+F13+F114+F32+F83+F22+F131+F64+F4)</f>
        <v>754</v>
      </c>
      <c r="K80">
        <f>(G158+G117+G123+G52+G13+G114+G32+G83+G22+G131+G64+G4)</f>
        <v>760</v>
      </c>
      <c r="L80" s="1">
        <f t="shared" si="6"/>
        <v>0.49801849405548215</v>
      </c>
      <c r="N80" s="1">
        <f t="shared" si="7"/>
        <v>0.46808949801849403</v>
      </c>
    </row>
    <row r="81" spans="1:14" x14ac:dyDescent="0.3">
      <c r="A81" t="s">
        <v>90</v>
      </c>
      <c r="B81">
        <v>1</v>
      </c>
      <c r="C81">
        <v>11</v>
      </c>
      <c r="D81" s="1">
        <f t="shared" si="4"/>
        <v>8.3333333333333329E-2</v>
      </c>
      <c r="F81">
        <f>(B73+B30+B212+B64+B90+B132+B60+B46+B84+B68+B92+B44)-C81</f>
        <v>79</v>
      </c>
      <c r="G81">
        <f>(C73+C30+C212+C64+C90+C132+C60+C46+C84+C68+C92+C44)-B81</f>
        <v>53</v>
      </c>
      <c r="H81" s="1">
        <f t="shared" si="5"/>
        <v>0.59848484848484851</v>
      </c>
      <c r="J81">
        <f>(F73+F30+F212+F64+F90+F132+F60+F46+F84+F68+F92+F44)</f>
        <v>835</v>
      </c>
      <c r="K81">
        <f>(G73+G30+G212+G64+G90+G132+G60+G46+G84+G68+G92+G44)</f>
        <v>761</v>
      </c>
      <c r="L81" s="1">
        <f t="shared" si="6"/>
        <v>0.52318295739348375</v>
      </c>
      <c r="N81" s="1">
        <f t="shared" si="7"/>
        <v>0.57338421812106022</v>
      </c>
    </row>
    <row r="82" spans="1:14" x14ac:dyDescent="0.3">
      <c r="A82" t="s">
        <v>91</v>
      </c>
      <c r="B82">
        <v>9</v>
      </c>
      <c r="C82">
        <v>4</v>
      </c>
      <c r="D82" s="1">
        <f t="shared" si="4"/>
        <v>0.69230769230769229</v>
      </c>
      <c r="F82">
        <f>(B84+B59+B20+B77+B18+B103+B120+B104+B25+B72+B16+B100+B98)-C82</f>
        <v>89</v>
      </c>
      <c r="G82">
        <f>(C84+C59+C20+C77+C18+C103+C120+C104+C25+C72+C16+C100+C98)-B82</f>
        <v>65</v>
      </c>
      <c r="H82" s="1">
        <f t="shared" si="5"/>
        <v>0.57792207792207795</v>
      </c>
      <c r="J82">
        <f>(F84+F59+F20+F77+F18+F103+F120+F104+F25+F72+F16+F100+F98)</f>
        <v>1039</v>
      </c>
      <c r="K82">
        <f>(G84+G59+G20+G77+G18+G103+G120+G104+G25+G72+G16+G100+G98)</f>
        <v>785</v>
      </c>
      <c r="L82" s="1">
        <f t="shared" si="6"/>
        <v>0.56962719298245612</v>
      </c>
      <c r="N82" s="1">
        <f t="shared" si="7"/>
        <v>0.57515711627553734</v>
      </c>
    </row>
    <row r="83" spans="1:14" x14ac:dyDescent="0.3">
      <c r="A83" t="s">
        <v>92</v>
      </c>
      <c r="B83">
        <v>10</v>
      </c>
      <c r="C83">
        <v>4</v>
      </c>
      <c r="D83" s="1">
        <f t="shared" si="4"/>
        <v>0.7142857142857143</v>
      </c>
      <c r="F83">
        <f>(B34+B90+B47+B163+B51+B4+B131+B80+B19+B64+B13+B17+B114+B133)-C83</f>
        <v>71</v>
      </c>
      <c r="G83">
        <f>(C34+C90+C47+C163+C51+C4+C131+C80+C19+C64+C13+C17+C114+C133)-B83</f>
        <v>79</v>
      </c>
      <c r="H83" s="1">
        <f t="shared" si="5"/>
        <v>0.47333333333333333</v>
      </c>
      <c r="J83">
        <f>(F34+F90+F47+F163+F51+F4+F131+F80+F19+F64+F13+F17+F114+F133)</f>
        <v>938</v>
      </c>
      <c r="K83">
        <f>(G34+G90+G47+G163+G51+G4+G131+G80+G19+G64+G13+G17+G114+G133)</f>
        <v>871</v>
      </c>
      <c r="L83" s="1">
        <f t="shared" si="6"/>
        <v>0.51851851851851849</v>
      </c>
      <c r="N83" s="1">
        <f t="shared" si="7"/>
        <v>0.48839506172839503</v>
      </c>
    </row>
    <row r="84" spans="1:14" x14ac:dyDescent="0.3">
      <c r="A84" t="s">
        <v>93</v>
      </c>
      <c r="B84">
        <v>11</v>
      </c>
      <c r="C84">
        <v>2</v>
      </c>
      <c r="D84" s="1">
        <f t="shared" si="4"/>
        <v>0.84615384615384615</v>
      </c>
      <c r="F84">
        <f>(B82+B10+B114+B132+B94+B66+B46+B90+B81+B45+B60+B65+B38)-C84</f>
        <v>95</v>
      </c>
      <c r="G84">
        <f>(C82+C10+C114+C132+C94+C66+C46+C90+C81+C45+C60+C65+C38)-B84</f>
        <v>60</v>
      </c>
      <c r="H84" s="1">
        <f t="shared" si="5"/>
        <v>0.61290322580645162</v>
      </c>
      <c r="J84">
        <f>(F82+F10+F114+F132+F94+F66+F46+F90+F81+F45+F60+F65+F38)</f>
        <v>1077</v>
      </c>
      <c r="K84">
        <f>(G82+G10+G114+G132+G94+G66+G46+G90+G81+G45+G60+G65+G38)</f>
        <v>814</v>
      </c>
      <c r="L84" s="1">
        <f t="shared" si="6"/>
        <v>0.56953992596509784</v>
      </c>
      <c r="N84" s="1">
        <f t="shared" si="7"/>
        <v>0.59844879252600036</v>
      </c>
    </row>
    <row r="85" spans="1:14" x14ac:dyDescent="0.3">
      <c r="A85" t="s">
        <v>94</v>
      </c>
      <c r="B85">
        <v>6</v>
      </c>
      <c r="C85">
        <v>7</v>
      </c>
      <c r="D85" s="1">
        <f t="shared" si="4"/>
        <v>0.46153846153846156</v>
      </c>
      <c r="F85">
        <f>(B110+B51+B73+B50+B109+B107+B49+B47+B14+B129+B86+B113+B36)-C85</f>
        <v>84</v>
      </c>
      <c r="G85">
        <f>(C110+C51+C73+C50+C109+C107+C49+C47+C14+C129+C86+C113+C36)-B85</f>
        <v>70</v>
      </c>
      <c r="H85" s="1">
        <f t="shared" si="5"/>
        <v>0.54545454545454541</v>
      </c>
      <c r="J85">
        <f>(F110+F51+F73+F50+F109+F107+F49+F47+F14+F129+F86+F113+F36)</f>
        <v>1045</v>
      </c>
      <c r="K85">
        <f>(G110+G51+G73+G50+G109+G107+G49+G47+G14+G129+G86+G113+G36)</f>
        <v>809</v>
      </c>
      <c r="L85" s="1">
        <f t="shared" si="6"/>
        <v>0.56364617044228693</v>
      </c>
      <c r="N85" s="1">
        <f t="shared" si="7"/>
        <v>0.55151842045045918</v>
      </c>
    </row>
    <row r="86" spans="1:14" x14ac:dyDescent="0.3">
      <c r="A86" t="s">
        <v>95</v>
      </c>
      <c r="B86">
        <v>7</v>
      </c>
      <c r="C86">
        <v>6</v>
      </c>
      <c r="D86" s="1">
        <f t="shared" si="4"/>
        <v>0.53846153846153844</v>
      </c>
      <c r="F86">
        <f>(B22+B8+B141+B14+B113+B109+B107+B50+B49+B47+B85+B129+B132)-C86</f>
        <v>74</v>
      </c>
      <c r="G86">
        <f>(C22+C8+C141+C14+C113+C109+C107+C50+C49+C47+C85+C129+C132)-B86</f>
        <v>69</v>
      </c>
      <c r="H86" s="1">
        <f t="shared" si="5"/>
        <v>0.5174825174825175</v>
      </c>
      <c r="J86">
        <f>(F22+F8+F141+F14+F113+F109+F107+F50+F49+F47+F85+F129+F132)</f>
        <v>988</v>
      </c>
      <c r="K86">
        <f>(G22+G8+G141+G14+G113+G109+G107+G50+G49+G47+G85+G129+G132)</f>
        <v>739</v>
      </c>
      <c r="L86" s="1">
        <f t="shared" si="6"/>
        <v>0.57209033005211352</v>
      </c>
      <c r="N86" s="1">
        <f t="shared" si="7"/>
        <v>0.5356851216723828</v>
      </c>
    </row>
    <row r="87" spans="1:14" x14ac:dyDescent="0.3">
      <c r="A87" t="s">
        <v>96</v>
      </c>
      <c r="B87">
        <v>3</v>
      </c>
      <c r="C87">
        <v>9</v>
      </c>
      <c r="D87" s="1">
        <f t="shared" si="4"/>
        <v>0.25</v>
      </c>
      <c r="F87">
        <f>(B125+B31+B124+B10+B53+B26+B39+B40+B59+B48+B6+B97)-C87</f>
        <v>68</v>
      </c>
      <c r="G87">
        <f>(C125+C31+C124+C10+C53+C26+C39+C40+C59+C48+C6+C97)-B87</f>
        <v>66</v>
      </c>
      <c r="H87" s="1">
        <f t="shared" si="5"/>
        <v>0.5074626865671642</v>
      </c>
      <c r="J87">
        <f>(F125+F31+F124+F10+F53+F26+F39+F40+F59+F48+F6+F97)</f>
        <v>791</v>
      </c>
      <c r="K87">
        <f>(G125+G31+G124+G10+G53+G26+G39+G40+G59+G48+G6+G97)</f>
        <v>762</v>
      </c>
      <c r="L87" s="1">
        <f t="shared" si="6"/>
        <v>0.50933676754668389</v>
      </c>
      <c r="N87" s="1">
        <f t="shared" si="7"/>
        <v>0.50808738022700417</v>
      </c>
    </row>
    <row r="88" spans="1:14" x14ac:dyDescent="0.3">
      <c r="A88" t="s">
        <v>97</v>
      </c>
      <c r="B88">
        <v>10</v>
      </c>
      <c r="C88">
        <v>3</v>
      </c>
      <c r="D88" s="1">
        <f t="shared" si="4"/>
        <v>0.76923076923076927</v>
      </c>
      <c r="F88">
        <f>(B38+B160+B18+B128+B103+B7+B119+B20+B27+B127+B121+B89+B77)-C88</f>
        <v>89</v>
      </c>
      <c r="G88">
        <f>(C38+C160+C18+C128+C103+C7+C119+C20+C27+C127+C121+C89+C77)-B88</f>
        <v>56</v>
      </c>
      <c r="H88" s="1">
        <f t="shared" si="5"/>
        <v>0.61379310344827587</v>
      </c>
      <c r="J88">
        <f>(F38+F160+F18+F128+F103+F7+F119+F20+F27+F127+F121+F89+F77)</f>
        <v>1002</v>
      </c>
      <c r="K88">
        <f>(G38+G160+G18+G128+G103+G7+G119+G20+G27+G127+G121+G89+G77)</f>
        <v>724</v>
      </c>
      <c r="L88" s="1">
        <f t="shared" si="6"/>
        <v>0.58053302433371956</v>
      </c>
      <c r="N88" s="1">
        <f t="shared" si="7"/>
        <v>0.60270641041009043</v>
      </c>
    </row>
    <row r="89" spans="1:14" x14ac:dyDescent="0.3">
      <c r="A89" t="s">
        <v>98</v>
      </c>
      <c r="B89">
        <v>10</v>
      </c>
      <c r="C89">
        <v>3</v>
      </c>
      <c r="D89" s="1">
        <f t="shared" si="4"/>
        <v>0.76923076923076927</v>
      </c>
      <c r="F89">
        <f>(B15+B37+B184+B100+B121+B103+B128+B27+B127+B20+B8+B88+B33)-C89</f>
        <v>83</v>
      </c>
      <c r="G89">
        <f>(C15+C37+C184+C100+C121+C103+C128+C27+C127+C20+C8+C88+C33)-B89</f>
        <v>61</v>
      </c>
      <c r="H89" s="1">
        <f t="shared" si="5"/>
        <v>0.57638888888888884</v>
      </c>
      <c r="J89">
        <f>(F15+F37+F184+F100+F121+F103+F128+F27+F127+F20+F8+F88+F33)</f>
        <v>972</v>
      </c>
      <c r="K89">
        <f>(G15+G37+G184+G100+G121+G103+G128+G27+G127+G20+G8+G88+G33)</f>
        <v>725</v>
      </c>
      <c r="L89" s="1">
        <f t="shared" si="6"/>
        <v>0.572775486152033</v>
      </c>
      <c r="N89" s="1">
        <f t="shared" si="7"/>
        <v>0.57518442130993686</v>
      </c>
    </row>
    <row r="90" spans="1:14" x14ac:dyDescent="0.3">
      <c r="A90" t="s">
        <v>99</v>
      </c>
      <c r="B90">
        <v>11</v>
      </c>
      <c r="C90">
        <v>2</v>
      </c>
      <c r="D90" s="1">
        <f t="shared" si="4"/>
        <v>0.84615384615384615</v>
      </c>
      <c r="F90">
        <f>(B92+B83+B12+B22+B81+B65+B68+B84+B45+B60+B94+B66+B121)-C90</f>
        <v>90</v>
      </c>
      <c r="G90">
        <f>(C92+C83+C12+C22+C81+C65+C68+C84+C45+C60+C94+C66+C121)-B90</f>
        <v>64</v>
      </c>
      <c r="H90" s="1">
        <f t="shared" si="5"/>
        <v>0.58441558441558439</v>
      </c>
      <c r="J90">
        <f>(F92+F83+F12+F22+F81+F65+F68+F84+F45+F60+F94+F66+F121)</f>
        <v>1055</v>
      </c>
      <c r="K90">
        <f>(G92+G83+G12+G22+G81+G65+G68+G84+G45+G60+G94+G66+G121)</f>
        <v>801</v>
      </c>
      <c r="L90" s="1">
        <f t="shared" si="6"/>
        <v>0.56842672413793105</v>
      </c>
      <c r="N90" s="1">
        <f t="shared" si="7"/>
        <v>0.57908596432303328</v>
      </c>
    </row>
    <row r="91" spans="1:14" x14ac:dyDescent="0.3">
      <c r="A91" t="s">
        <v>100</v>
      </c>
      <c r="B91">
        <v>9</v>
      </c>
      <c r="C91">
        <v>4</v>
      </c>
      <c r="D91" s="1">
        <f t="shared" si="4"/>
        <v>0.69230769230769229</v>
      </c>
      <c r="F91">
        <f>(B129+B106+B131+B199+B41+B125+B58+B77+B104+B124+B30+B63+B119)-C91</f>
        <v>75</v>
      </c>
      <c r="G91">
        <f>(C129+C106+C131+C199+C41+C125+C58+C77+C104+C124+C30+C63+C119)-B91</f>
        <v>61</v>
      </c>
      <c r="H91" s="1">
        <f t="shared" si="5"/>
        <v>0.55147058823529416</v>
      </c>
      <c r="J91">
        <f>(F129+F106+F131+F199+F41+F125+F58+F77+F104+F124+F30+F63+F119)</f>
        <v>906</v>
      </c>
      <c r="K91">
        <f>(G129+G106+G131+G199+G41+G125+G58+G77+G104+G124+G30+G63+G119)</f>
        <v>711</v>
      </c>
      <c r="L91" s="1">
        <f t="shared" si="6"/>
        <v>0.56029684601113172</v>
      </c>
      <c r="N91" s="1">
        <f t="shared" si="7"/>
        <v>0.55441267416057338</v>
      </c>
    </row>
    <row r="92" spans="1:14" x14ac:dyDescent="0.3">
      <c r="A92" t="s">
        <v>101</v>
      </c>
      <c r="B92">
        <v>8</v>
      </c>
      <c r="C92">
        <v>6</v>
      </c>
      <c r="D92" s="1">
        <f t="shared" si="4"/>
        <v>0.5714285714285714</v>
      </c>
      <c r="F92">
        <f>(B90+B174+B104+B34+B68+B60+B73+B132+B46+B44+B81+B45+B65+B56)-C92</f>
        <v>89</v>
      </c>
      <c r="G92">
        <f>(C90+C174+C104+C34+C68+C60+C73+C132+C46+C44+C81+C45+C65+C56)-B92</f>
        <v>65</v>
      </c>
      <c r="H92" s="1">
        <f t="shared" si="5"/>
        <v>0.57792207792207795</v>
      </c>
      <c r="J92">
        <f>(F90+F174+F104+F34+F68+F60+F73+F132+F46+F44+F81+F45+F65+F56)</f>
        <v>1047</v>
      </c>
      <c r="K92">
        <f>(G90+G174+G104+G34+G68+G60+G73+G132+G46+G44+G81+G45+G65+G56)</f>
        <v>831</v>
      </c>
      <c r="L92" s="1">
        <f t="shared" si="6"/>
        <v>0.55750798722044725</v>
      </c>
      <c r="N92" s="1">
        <f t="shared" si="7"/>
        <v>0.57111738102153442</v>
      </c>
    </row>
    <row r="93" spans="1:14" x14ac:dyDescent="0.3">
      <c r="A93" t="s">
        <v>102</v>
      </c>
      <c r="B93">
        <v>5</v>
      </c>
      <c r="C93">
        <v>8</v>
      </c>
      <c r="D93" s="1">
        <f t="shared" si="4"/>
        <v>0.38461538461538464</v>
      </c>
      <c r="F93">
        <f>(B100+B181+B54+B43+B118+B34+B57+B23+B110+B130+B111+B79+B102)-C93</f>
        <v>75</v>
      </c>
      <c r="G93">
        <f>(C100+C181+C54+C43+C118+C34+C57+C23+C110+C130+C111+C79+C102)-B93</f>
        <v>69</v>
      </c>
      <c r="H93" s="1">
        <f t="shared" si="5"/>
        <v>0.52083333333333337</v>
      </c>
      <c r="J93">
        <f>(F100+F181+F54+F43+F118+F34+F57+F23+F110+F130+F111+F79+F102)</f>
        <v>891</v>
      </c>
      <c r="K93">
        <f>(G100+G181+G54+G43+G118+G34+G57+G23+G110+G130+G111+G79+G102)</f>
        <v>835</v>
      </c>
      <c r="L93" s="1">
        <f t="shared" si="6"/>
        <v>0.51622247972190038</v>
      </c>
      <c r="N93" s="1">
        <f t="shared" si="7"/>
        <v>0.51929638212952234</v>
      </c>
    </row>
    <row r="94" spans="1:14" x14ac:dyDescent="0.3">
      <c r="A94" t="s">
        <v>103</v>
      </c>
      <c r="B94">
        <v>4</v>
      </c>
      <c r="C94">
        <v>8</v>
      </c>
      <c r="D94" s="1">
        <f t="shared" si="4"/>
        <v>0.33333333333333331</v>
      </c>
      <c r="F94">
        <f>(B16+B226+B105+B46+B84+B73+B45+B68+B65+B66+B90+B60)-C94</f>
        <v>71</v>
      </c>
      <c r="G94">
        <f>(C16+C226+C105+C46+C84+C73+C45+C68+C65+C66+C90+C60)-B94</f>
        <v>58</v>
      </c>
      <c r="H94" s="1">
        <f t="shared" si="5"/>
        <v>0.55038759689922478</v>
      </c>
      <c r="J94">
        <f>(F16+F226+F105+F46+F84+F73+F45+F68+F65+F66+F90+F60)</f>
        <v>877</v>
      </c>
      <c r="K94">
        <f>(G16+G226+G105+G46+G84+G73+G45+G68+G65+G66+G90+G60)</f>
        <v>719</v>
      </c>
      <c r="L94" s="1">
        <f t="shared" si="6"/>
        <v>0.54949874686716793</v>
      </c>
      <c r="N94" s="1">
        <f t="shared" si="7"/>
        <v>0.5500913135552058</v>
      </c>
    </row>
    <row r="95" spans="1:14" x14ac:dyDescent="0.3">
      <c r="A95" t="s">
        <v>104</v>
      </c>
      <c r="B95">
        <v>7</v>
      </c>
      <c r="C95">
        <v>6</v>
      </c>
      <c r="D95" s="1">
        <f t="shared" si="4"/>
        <v>0.53846153846153844</v>
      </c>
      <c r="F95">
        <f>(B7+B171+B121+B114+B15+B42+B74+B37+B120+B96+B75+B3+B67)-C95</f>
        <v>75</v>
      </c>
      <c r="G95">
        <f>(C7+C171+C121+C114+C15+C42+C74+C37+C120+C96+C75+C3+C67)-B95</f>
        <v>69</v>
      </c>
      <c r="H95" s="1">
        <f t="shared" si="5"/>
        <v>0.52083333333333337</v>
      </c>
      <c r="J95">
        <f>(F7+F171+F121+F114+F15+F42+F74+F37+F120+F96+F75+F3+F67)</f>
        <v>826</v>
      </c>
      <c r="K95">
        <f>(G7+G171+G121+G114+G15+G42+G74+G37+G120+G96+G75+G3+C67)</f>
        <v>776</v>
      </c>
      <c r="L95" s="1">
        <f t="shared" si="6"/>
        <v>0.51560549313358306</v>
      </c>
      <c r="N95" s="1">
        <f t="shared" si="7"/>
        <v>0.5190907199334166</v>
      </c>
    </row>
    <row r="96" spans="1:14" x14ac:dyDescent="0.3">
      <c r="A96" t="s">
        <v>105</v>
      </c>
      <c r="B96">
        <v>7</v>
      </c>
      <c r="C96">
        <v>5</v>
      </c>
      <c r="D96" s="1">
        <f t="shared" si="4"/>
        <v>0.58333333333333337</v>
      </c>
      <c r="F96">
        <f>(B198+B12+B131+B133+B120+B37+B74+B28+B95+B122+B42+B32)-C96</f>
        <v>57</v>
      </c>
      <c r="G96">
        <f>(C198+C12+C131+C133+C120+C37+C74+C28+C95+C122+C42+C32)-B96</f>
        <v>72</v>
      </c>
      <c r="H96" s="1">
        <f t="shared" si="5"/>
        <v>0.44186046511627908</v>
      </c>
      <c r="J96">
        <f>(F198+F12+F131+F133+F120+F37+F74+F28+F95+F122+F42+F32)</f>
        <v>782</v>
      </c>
      <c r="K96">
        <f>(G198+G12+G131+G133+G120+G37+G74+G28+G95+G122+G42+G32)</f>
        <v>744</v>
      </c>
      <c r="L96" s="1">
        <f t="shared" si="6"/>
        <v>0.51245085190039319</v>
      </c>
      <c r="N96" s="1">
        <f t="shared" si="7"/>
        <v>0.4653905940443171</v>
      </c>
    </row>
    <row r="97" spans="1:14" x14ac:dyDescent="0.3">
      <c r="A97" t="s">
        <v>106</v>
      </c>
      <c r="B97">
        <v>10</v>
      </c>
      <c r="C97">
        <v>3</v>
      </c>
      <c r="D97" s="1">
        <f t="shared" si="4"/>
        <v>0.76923076923076927</v>
      </c>
      <c r="F97">
        <f>(B188+B22+B119+B57+B54+B55+B115+B10+B39+B112+B102+B87+B130)-C97</f>
        <v>68</v>
      </c>
      <c r="G97">
        <f>(C188+C22+C119+C57+C54+C55+C115+C10+C39+C112+C102+C87+C130)-B97</f>
        <v>73</v>
      </c>
      <c r="H97" s="1">
        <f t="shared" si="5"/>
        <v>0.48226950354609927</v>
      </c>
      <c r="J97">
        <f>(F188+F22+F119+F57+F54+F55+F115+F10+F39+F112+F102+F87+F130)</f>
        <v>886</v>
      </c>
      <c r="K97">
        <f>(G188+G22+G119+G57+G54+G55+G115+G10+G39+G112+G102+G87+G130)</f>
        <v>786</v>
      </c>
      <c r="L97" s="1">
        <f t="shared" si="6"/>
        <v>0.52990430622009566</v>
      </c>
      <c r="N97" s="1">
        <f t="shared" si="7"/>
        <v>0.49814777110409808</v>
      </c>
    </row>
    <row r="98" spans="1:14" x14ac:dyDescent="0.3">
      <c r="A98" t="s">
        <v>107</v>
      </c>
      <c r="B98">
        <v>8</v>
      </c>
      <c r="C98">
        <v>5</v>
      </c>
      <c r="D98" s="1">
        <f t="shared" si="4"/>
        <v>0.61538461538461542</v>
      </c>
      <c r="F98">
        <f>(B40+B9+B38+B23+B206+B52+B108+B71+B123+B33+B106+B25+B82)-C98</f>
        <v>84</v>
      </c>
      <c r="G98">
        <f>(C40+C9+C38+C23+C206+C52+C108+C71+C123+C33+C106+C25+C82)-B98</f>
        <v>60</v>
      </c>
      <c r="H98" s="1">
        <f t="shared" si="5"/>
        <v>0.58333333333333337</v>
      </c>
      <c r="J98">
        <f>(F40+F9+F38+F23+F206+F52+F108+F71+F123+F33+F106+F25+F82)</f>
        <v>1028</v>
      </c>
      <c r="K98">
        <f>(G40+G9+G38+G23+G206+G52+G108+G71+G123+G33+G106+G25+G82)</f>
        <v>721</v>
      </c>
      <c r="L98" s="1">
        <f t="shared" si="6"/>
        <v>0.58776443682104063</v>
      </c>
      <c r="N98" s="1">
        <f t="shared" si="7"/>
        <v>0.58481036782923579</v>
      </c>
    </row>
    <row r="99" spans="1:14" x14ac:dyDescent="0.3">
      <c r="A99" t="s">
        <v>108</v>
      </c>
      <c r="B99">
        <v>1</v>
      </c>
      <c r="C99">
        <v>11</v>
      </c>
      <c r="D99" s="1">
        <f t="shared" si="4"/>
        <v>8.3333333333333329E-2</v>
      </c>
      <c r="F99">
        <f>(B18+B169+B33+B58+B31+B24+B116+B43+B105+B101+B117+B21)-C99</f>
        <v>72</v>
      </c>
      <c r="G99">
        <f>(C18+C169+C33+C58+C31+C24+C116+C43+C105+C101+C117+C21)-B99</f>
        <v>60</v>
      </c>
      <c r="H99" s="1">
        <f t="shared" si="5"/>
        <v>0.54545454545454541</v>
      </c>
      <c r="J99">
        <f>(F18+F169+F33+F58+F31+F24+F116+F43+F105+F101+F117+F21)</f>
        <v>837</v>
      </c>
      <c r="K99">
        <f>(G18+G169+G33+G58+G31+G24+G116+G43+G105+G101+G117+G21)</f>
        <v>738</v>
      </c>
      <c r="L99" s="1">
        <f t="shared" si="6"/>
        <v>0.53142857142857147</v>
      </c>
      <c r="N99" s="1">
        <f t="shared" si="7"/>
        <v>0.5407792207792208</v>
      </c>
    </row>
    <row r="100" spans="1:14" x14ac:dyDescent="0.3">
      <c r="A100" t="s">
        <v>109</v>
      </c>
      <c r="B100">
        <v>11</v>
      </c>
      <c r="C100">
        <v>3</v>
      </c>
      <c r="D100" s="1">
        <f t="shared" si="4"/>
        <v>0.7857142857142857</v>
      </c>
      <c r="F100">
        <f>(B93+B103+B37+B89+B8+B128+B121+B7+B20+B27+B119+B82+B116)-C100</f>
        <v>85</v>
      </c>
      <c r="G100">
        <f>(C93+C103+C37+C89+C8+C128+C121+C7+C20+C27+C119+C82+C116)-B100</f>
        <v>68</v>
      </c>
      <c r="H100" s="1">
        <f t="shared" si="5"/>
        <v>0.55555555555555558</v>
      </c>
      <c r="J100">
        <f>(F93+F103+F37+F89+F8+F128+F121+F7+F20+F27+F119+F82+F116)</f>
        <v>1039</v>
      </c>
      <c r="K100">
        <f>(G93+G103+G37+G89+G8+G128+G121+G7+G20+G27+G119+G82+G116)</f>
        <v>780</v>
      </c>
      <c r="L100" s="1">
        <f t="shared" si="6"/>
        <v>0.57119296316657509</v>
      </c>
      <c r="N100" s="1">
        <f t="shared" si="7"/>
        <v>0.56076802475922871</v>
      </c>
    </row>
    <row r="101" spans="1:14" x14ac:dyDescent="0.3">
      <c r="A101" t="s">
        <v>110</v>
      </c>
      <c r="B101">
        <v>7</v>
      </c>
      <c r="C101">
        <v>6</v>
      </c>
      <c r="D101" s="1">
        <f t="shared" si="4"/>
        <v>0.53846153846153844</v>
      </c>
      <c r="F101">
        <f>(B79+B178+B60+B109+B21+B72+B24+B117+B43+B99+B116+B62+B18)-C101</f>
        <v>85</v>
      </c>
      <c r="G101">
        <f>(C79+C178+C60+C109+C21+C72+C24+C117+C43+C99+C116+C62+C18)-B101</f>
        <v>62</v>
      </c>
      <c r="H101" s="1">
        <f t="shared" si="5"/>
        <v>0.57823129251700678</v>
      </c>
      <c r="J101">
        <f>(F79+F178+F60+F109+F21+F72+F24+F117+F43+F99+F116+F62+F18)</f>
        <v>924</v>
      </c>
      <c r="K101">
        <f>(G79+G178+G60+G109+G21+G72+G24+G117+G43+G99+G116+G62+G18)</f>
        <v>806</v>
      </c>
      <c r="L101" s="1">
        <f t="shared" si="6"/>
        <v>0.53410404624277452</v>
      </c>
      <c r="N101" s="1">
        <f t="shared" si="7"/>
        <v>0.56352221042559603</v>
      </c>
    </row>
    <row r="102" spans="1:14" x14ac:dyDescent="0.3">
      <c r="A102" t="s">
        <v>111</v>
      </c>
      <c r="B102">
        <v>7</v>
      </c>
      <c r="C102">
        <v>6</v>
      </c>
      <c r="D102" s="1">
        <f t="shared" si="4"/>
        <v>0.53846153846153844</v>
      </c>
      <c r="F102">
        <f>(B53+B63+B197+B116+B115+B10+B112+B54+B40+B26+B97+B55+B93)-C102</f>
        <v>76</v>
      </c>
      <c r="G102">
        <f>(C53+C63+C197+C116+C115+C10+C112+C54+C40+C26+C97+C55+C93)-B102</f>
        <v>65</v>
      </c>
      <c r="H102" s="1">
        <f t="shared" si="5"/>
        <v>0.53900709219858156</v>
      </c>
      <c r="J102">
        <f>(F53+F63+F197+F116+F115+F10+F112+F54+F40+F26+F97+F55+F93)</f>
        <v>877</v>
      </c>
      <c r="K102">
        <f>(G53+G63+G197+G116+G115+G10+G112+G54+G40+G26+G97+G55+G93)</f>
        <v>790</v>
      </c>
      <c r="L102" s="1">
        <f t="shared" si="6"/>
        <v>0.52609478104379126</v>
      </c>
      <c r="N102" s="1">
        <f t="shared" si="7"/>
        <v>0.53470298848031816</v>
      </c>
    </row>
    <row r="103" spans="1:14" x14ac:dyDescent="0.3">
      <c r="A103" t="s">
        <v>112</v>
      </c>
      <c r="B103">
        <v>3</v>
      </c>
      <c r="C103">
        <v>9</v>
      </c>
      <c r="D103" s="1">
        <f t="shared" si="4"/>
        <v>0.25</v>
      </c>
      <c r="F103">
        <f>(B154+B100+B127+B88+B89+B82+B8+B119+B128+B121+B20+B18)-C103</f>
        <v>83</v>
      </c>
      <c r="G103">
        <f>(C154+C100+C127+C88+C89+C82+C8+C119+C128+C121+C20+C18)-B103</f>
        <v>50</v>
      </c>
      <c r="H103" s="1">
        <f t="shared" si="5"/>
        <v>0.62406015037593987</v>
      </c>
      <c r="J103">
        <f>(F154+F100+F127+F88+F89+F82+F8+F119+F128+F121+F20+F18)</f>
        <v>884</v>
      </c>
      <c r="K103">
        <f>(G154+G100+G127+G88+G89+G82+G8+G119+G128+G121+G20+G18)</f>
        <v>699</v>
      </c>
      <c r="L103" s="1">
        <f t="shared" si="6"/>
        <v>0.55843335439039798</v>
      </c>
      <c r="N103" s="1">
        <f t="shared" si="7"/>
        <v>0.60218455171409258</v>
      </c>
    </row>
    <row r="104" spans="1:14" x14ac:dyDescent="0.3">
      <c r="A104" t="s">
        <v>113</v>
      </c>
      <c r="B104">
        <v>7</v>
      </c>
      <c r="C104">
        <v>6</v>
      </c>
      <c r="D104" s="1">
        <f t="shared" si="4"/>
        <v>0.53846153846153844</v>
      </c>
      <c r="F104">
        <f>(B58+B29+B92+B124+B226+B78+B25+B82+B91+B36+B126+B16+B68)-C104</f>
        <v>86</v>
      </c>
      <c r="G104">
        <f>(C58+C29+C92+C124+C226+C78+C25+C82+C91+C36+C126+C16+C68)-B104</f>
        <v>57</v>
      </c>
      <c r="H104" s="1">
        <f t="shared" si="5"/>
        <v>0.60139860139860135</v>
      </c>
      <c r="J104">
        <f>(F58+F29+F92+F124+F226+F78+F25+F82+F91+F36+F126+F16+F68)</f>
        <v>961</v>
      </c>
      <c r="K104">
        <f>(G58+G29+G92+G124+G226+G78+G25+G82+G91+G36+G126+G16+G68)</f>
        <v>758</v>
      </c>
      <c r="L104" s="1">
        <f t="shared" si="6"/>
        <v>0.55904595695171611</v>
      </c>
      <c r="N104" s="1">
        <f t="shared" si="7"/>
        <v>0.58728105324963964</v>
      </c>
    </row>
    <row r="105" spans="1:14" x14ac:dyDescent="0.3">
      <c r="A105" t="s">
        <v>114</v>
      </c>
      <c r="B105">
        <v>3</v>
      </c>
      <c r="C105">
        <v>9</v>
      </c>
      <c r="D105" s="1">
        <f t="shared" si="4"/>
        <v>0.25</v>
      </c>
      <c r="F105">
        <f>(B30+B177+B94+B61+B62+B21+B117+B72+B99+B43+B24+B31)-C105</f>
        <v>56</v>
      </c>
      <c r="G105">
        <f>(C30+C177+C94+C61+C62+C21+C117+C72+C99+C43+C24+C31)-B105</f>
        <v>72</v>
      </c>
      <c r="H105" s="1">
        <f t="shared" si="5"/>
        <v>0.4375</v>
      </c>
      <c r="J105">
        <f>(F30+F177+F94+F61+F62+F21+F117+F72+F99+F43+F24+F31)</f>
        <v>777</v>
      </c>
      <c r="K105">
        <f>(G30+G177+G94+G61+G62+G21+G117+G72+G99+G43+G24+G31)</f>
        <v>740</v>
      </c>
      <c r="L105" s="1">
        <f t="shared" si="6"/>
        <v>0.51219512195121952</v>
      </c>
      <c r="N105" s="1">
        <f t="shared" si="7"/>
        <v>0.46239837398373984</v>
      </c>
    </row>
    <row r="106" spans="1:14" x14ac:dyDescent="0.3">
      <c r="A106" t="s">
        <v>115</v>
      </c>
      <c r="B106">
        <v>11</v>
      </c>
      <c r="C106">
        <v>2</v>
      </c>
      <c r="D106" s="1">
        <f t="shared" si="4"/>
        <v>0.84615384615384615</v>
      </c>
      <c r="F106">
        <f>(B13+B91+B4+B33+B56+B5+B217+B52+B38+B71+B98+B123+B25)-C106</f>
        <v>93</v>
      </c>
      <c r="G106">
        <f>(C13+C91+C4+C33+C56+C5+C217+C52+C38+C71+C98+C123+C25)-B106</f>
        <v>52</v>
      </c>
      <c r="H106" s="1">
        <f t="shared" si="5"/>
        <v>0.64137931034482754</v>
      </c>
      <c r="J106">
        <f>(F13+F91+F4+F33+F56+F5+F217+F52+F38+F71+F98+F123+F25)</f>
        <v>1042</v>
      </c>
      <c r="K106">
        <f>(G13+G91+G4+G33+G56+G5+G217+G52+G38+G71+G98+G123+G25)</f>
        <v>710</v>
      </c>
      <c r="L106" s="1">
        <f t="shared" si="6"/>
        <v>0.59474885844748859</v>
      </c>
      <c r="N106" s="1">
        <f t="shared" si="7"/>
        <v>0.62583582637904789</v>
      </c>
    </row>
    <row r="107" spans="1:14" x14ac:dyDescent="0.3">
      <c r="A107" t="s">
        <v>116</v>
      </c>
      <c r="B107">
        <v>8</v>
      </c>
      <c r="C107">
        <v>5</v>
      </c>
      <c r="D107" s="1">
        <f t="shared" si="4"/>
        <v>0.61538461538461542</v>
      </c>
      <c r="F107">
        <f>(B55+B5+B111+B113+B129+B85+B47+B86+B50+B109+B49+B14+B127)-C107</f>
        <v>97</v>
      </c>
      <c r="G107">
        <f>(C55+C5+C111+C113+C129+C85+C47+C86+C50+C109+C49+C14+C127)-B107</f>
        <v>60</v>
      </c>
      <c r="H107" s="1">
        <f t="shared" si="5"/>
        <v>0.61783439490445857</v>
      </c>
      <c r="J107">
        <f>(F55+F5+F111+F113+F129+F85+F47+F86+F50+F109+F49+F14+F127)</f>
        <v>1048</v>
      </c>
      <c r="K107">
        <f>(G55+G5+G111+G113+G129+G85+G47+G86+G50+G109+G49+G14+G127)</f>
        <v>805</v>
      </c>
      <c r="L107" s="1">
        <f t="shared" si="6"/>
        <v>0.56556934700485695</v>
      </c>
      <c r="N107" s="1">
        <f t="shared" si="7"/>
        <v>0.60041271227125803</v>
      </c>
    </row>
    <row r="108" spans="1:14" x14ac:dyDescent="0.3">
      <c r="A108" t="s">
        <v>117</v>
      </c>
      <c r="B108">
        <v>5</v>
      </c>
      <c r="C108">
        <v>7</v>
      </c>
      <c r="D108" s="1">
        <f t="shared" si="4"/>
        <v>0.41666666666666669</v>
      </c>
      <c r="F108">
        <f>(B204+B6+B63+B9+B70+B5+B98+B69+B33+B12+B61+B56)-C108</f>
        <v>69</v>
      </c>
      <c r="G108">
        <f>(C204+C6+C63+C9+C70+C5+C98+C69+C33+C12+C61+C56)-B108</f>
        <v>60</v>
      </c>
      <c r="H108" s="1">
        <f t="shared" si="5"/>
        <v>0.53488372093023251</v>
      </c>
      <c r="J108">
        <f>(F204+F6+F63+F9+F70+F5+F98+F69+F33+F12+F61+F56)</f>
        <v>916</v>
      </c>
      <c r="K108">
        <f>(G204+G6+G63+G9+G70+G5+G98+G69+G33+G12+G61+G56)</f>
        <v>620</v>
      </c>
      <c r="L108" s="1">
        <f t="shared" si="6"/>
        <v>0.59635416666666663</v>
      </c>
      <c r="N108" s="1">
        <f t="shared" si="7"/>
        <v>0.55537386950904388</v>
      </c>
    </row>
    <row r="109" spans="1:14" x14ac:dyDescent="0.3">
      <c r="A109" t="s">
        <v>118</v>
      </c>
      <c r="B109">
        <v>13</v>
      </c>
      <c r="C109">
        <v>2</v>
      </c>
      <c r="D109" s="1">
        <f t="shared" si="4"/>
        <v>0.8666666666666667</v>
      </c>
      <c r="F109">
        <f>(B27+B216+B101+B85+B49+B86+B50+B129+B113+B107+B14+B47+B65+B38)-C109</f>
        <v>94</v>
      </c>
      <c r="G109">
        <f>(C27+C216+C101+C85+C49+C86+C50+C129+C113+C107+C14+C47+C65+C38)-B109</f>
        <v>62</v>
      </c>
      <c r="H109" s="1">
        <f t="shared" si="5"/>
        <v>0.60256410256410253</v>
      </c>
      <c r="J109">
        <f>(F27+F216+F101+F85+F49+F86+F50+F129+F113+F107+F14+F47+F65+F38)</f>
        <v>1142</v>
      </c>
      <c r="K109">
        <f>(G27+G216+G101+G85+G49+G86+G50+G129+G113+G107+G14+G47+G65+G38)</f>
        <v>797</v>
      </c>
      <c r="L109" s="1">
        <f t="shared" si="6"/>
        <v>0.58896338318720987</v>
      </c>
      <c r="N109" s="1">
        <f t="shared" si="7"/>
        <v>0.59803052943847168</v>
      </c>
    </row>
    <row r="110" spans="1:14" x14ac:dyDescent="0.3">
      <c r="A110" t="s">
        <v>119</v>
      </c>
      <c r="B110">
        <v>5</v>
      </c>
      <c r="C110">
        <v>7</v>
      </c>
      <c r="D110" s="1">
        <f t="shared" si="4"/>
        <v>0.41666666666666669</v>
      </c>
      <c r="F110">
        <f>(B79+B85+B76+B75+B15+B23+B57+B34+B67+B93+B35+B111)-C110</f>
        <v>65</v>
      </c>
      <c r="G110">
        <f>(C79+C85+C76+C75+C15+C23+C57+C34+C67+C93+C35+C111)-B110</f>
        <v>77</v>
      </c>
      <c r="H110" s="1">
        <f t="shared" si="5"/>
        <v>0.45774647887323944</v>
      </c>
      <c r="J110">
        <f>(F79+F85+F76+F75+F15+F23+F57+F34+F67+F93+F35+F111)</f>
        <v>824</v>
      </c>
      <c r="K110">
        <f>(G79+G85+G76+G75+G15+G23+G57+G34+G67+G93+G35+G111)</f>
        <v>823</v>
      </c>
      <c r="L110" s="1">
        <f t="shared" si="6"/>
        <v>0.50030358227079541</v>
      </c>
      <c r="N110" s="1">
        <f t="shared" si="7"/>
        <v>0.4719321800057581</v>
      </c>
    </row>
    <row r="111" spans="1:14" x14ac:dyDescent="0.3">
      <c r="A111" t="s">
        <v>120</v>
      </c>
      <c r="B111">
        <v>11</v>
      </c>
      <c r="C111">
        <v>3</v>
      </c>
      <c r="D111" s="1">
        <f t="shared" si="4"/>
        <v>0.7857142857142857</v>
      </c>
      <c r="F111">
        <f>(B43+B11+B107+B220+B67+B130+B35+B79+B118+B57+B93+B110+B115)-C111</f>
        <v>80</v>
      </c>
      <c r="G111">
        <f>(C43+C11+C107+C220+C67+C130+C35+C79+C118+C57+C93+C110+C115)-B111</f>
        <v>63</v>
      </c>
      <c r="H111" s="1">
        <f t="shared" si="5"/>
        <v>0.55944055944055948</v>
      </c>
      <c r="J111">
        <f>(F43+F11+F107+F220+F67+F130+F35+F79+F118+F57+F93+F110+F115)</f>
        <v>907</v>
      </c>
      <c r="K111">
        <f>(G43+G11+G107+G220+G67+G130+G35+G79+G118+G57+G93+G110+G115)</f>
        <v>831</v>
      </c>
      <c r="L111" s="1">
        <f t="shared" si="6"/>
        <v>0.52186421173762942</v>
      </c>
      <c r="N111" s="1">
        <f t="shared" si="7"/>
        <v>0.54691511020624939</v>
      </c>
    </row>
    <row r="112" spans="1:14" x14ac:dyDescent="0.3">
      <c r="A112" t="s">
        <v>121</v>
      </c>
      <c r="B112">
        <v>4</v>
      </c>
      <c r="C112">
        <v>8</v>
      </c>
      <c r="D112" s="1">
        <f t="shared" si="4"/>
        <v>0.33333333333333331</v>
      </c>
      <c r="F112">
        <f>(B74+B35+B14+B168+B48+B6+B115+B102+B55+B97+B10+B54)-C112</f>
        <v>60</v>
      </c>
      <c r="G112">
        <f>(C74+C35+C14+C168+C48+C6+C115+C102+C55+C97+C10+C54)-B112</f>
        <v>66</v>
      </c>
      <c r="H112" s="1">
        <f t="shared" si="5"/>
        <v>0.47619047619047616</v>
      </c>
      <c r="J112">
        <f>(F74+F35+F14+F168+F48+F6+F115+F102+F55+F97+F10+F54)</f>
        <v>776</v>
      </c>
      <c r="K112">
        <f>(G74+G35+G14+G168+G48+G6+G115+G102+G55+G97+G10+G54)</f>
        <v>707</v>
      </c>
      <c r="L112" s="1">
        <f t="shared" si="6"/>
        <v>0.52326365475387726</v>
      </c>
      <c r="N112" s="1">
        <f t="shared" si="7"/>
        <v>0.49188153571160981</v>
      </c>
    </row>
    <row r="113" spans="1:14" x14ac:dyDescent="0.3">
      <c r="A113" t="s">
        <v>122</v>
      </c>
      <c r="B113">
        <v>8</v>
      </c>
      <c r="C113">
        <v>5</v>
      </c>
      <c r="D113" s="1">
        <f t="shared" si="4"/>
        <v>0.61538461538461542</v>
      </c>
      <c r="F113">
        <f>(B186+B43+B78+B107+B50+B86+B129+B14+B109+B49+B47+B85+B69)-C113</f>
        <v>84</v>
      </c>
      <c r="G113">
        <f>(C186+C43+C78+C107+C50+C86+C129+C14+C109+C49+C47+C85+C69)-B113</f>
        <v>62</v>
      </c>
      <c r="H113" s="1">
        <f t="shared" si="5"/>
        <v>0.57534246575342463</v>
      </c>
      <c r="J113">
        <f>(F186+F43+F78+F107+F50+F86+F129+F14+F109+F49+F47+F85+F69)</f>
        <v>1012</v>
      </c>
      <c r="K113">
        <f>(G186+G43+G78+G107+G50+G86+G129+G14+G109+G49+G47+G85+G69)</f>
        <v>759</v>
      </c>
      <c r="L113" s="1">
        <f t="shared" si="6"/>
        <v>0.5714285714285714</v>
      </c>
      <c r="N113" s="1">
        <f t="shared" si="7"/>
        <v>0.57403783431180688</v>
      </c>
    </row>
    <row r="114" spans="1:14" x14ac:dyDescent="0.3">
      <c r="A114" t="s">
        <v>123</v>
      </c>
      <c r="B114">
        <v>9</v>
      </c>
      <c r="C114">
        <v>5</v>
      </c>
      <c r="D114" s="1">
        <f t="shared" si="4"/>
        <v>0.6428571428571429</v>
      </c>
      <c r="F114">
        <f>(B179+B61+B84+B95+B22+B80+B51+B19+B32+B13+B17+B131+B83+B53)-C114</f>
        <v>76</v>
      </c>
      <c r="G114">
        <f>(C179+C61+C84+C95+C22+C80+C51+C19+C32+C13+C17+C131+C83+C53)-B114</f>
        <v>76</v>
      </c>
      <c r="H114" s="1">
        <f t="shared" si="5"/>
        <v>0.5</v>
      </c>
      <c r="J114">
        <f>(F179+F61+F84+F95+F22+F80+F51+F19+F32+F13+F17+F131+F83+C53)</f>
        <v>858</v>
      </c>
      <c r="K114">
        <f>(G179+G61+G84+G95+G22+G80+G51+G19+G32+G13+G17+G131+G83+C53)</f>
        <v>829</v>
      </c>
      <c r="L114" s="1">
        <f t="shared" si="6"/>
        <v>0.50859513930053346</v>
      </c>
      <c r="N114" s="1">
        <f t="shared" si="7"/>
        <v>0.50286504643351115</v>
      </c>
    </row>
    <row r="115" spans="1:14" x14ac:dyDescent="0.3">
      <c r="A115" t="s">
        <v>124</v>
      </c>
      <c r="B115">
        <v>12</v>
      </c>
      <c r="C115">
        <v>2</v>
      </c>
      <c r="D115" s="1">
        <f t="shared" si="4"/>
        <v>0.8571428571428571</v>
      </c>
      <c r="F115">
        <f>(B69+B137+B6+B59+B130+B102+B112+B97+B54+B11+B55+B10+B26+B111)-C115</f>
        <v>90</v>
      </c>
      <c r="G115">
        <f>(C69+C137+C6+C59+C130+C102+C112+C97+C54+C11+C55+C10+C26+C111)-B115</f>
        <v>64</v>
      </c>
      <c r="H115" s="1">
        <f t="shared" si="5"/>
        <v>0.58441558441558439</v>
      </c>
      <c r="J115">
        <f>(F69+F137+F6+F59+F130+F102+F112+F97+F54+F11+F55+F10+F26+F111)</f>
        <v>953</v>
      </c>
      <c r="K115">
        <f>(G69+G137+G6+G59+G130+G102+G112+G97+G54+G11+G55+G10+G26+G111)</f>
        <v>826</v>
      </c>
      <c r="L115" s="1">
        <f t="shared" si="6"/>
        <v>0.53569421023046659</v>
      </c>
      <c r="N115" s="1">
        <f t="shared" si="7"/>
        <v>0.56817512635387846</v>
      </c>
    </row>
    <row r="116" spans="1:14" x14ac:dyDescent="0.3">
      <c r="A116" t="s">
        <v>125</v>
      </c>
      <c r="B116">
        <v>12</v>
      </c>
      <c r="C116">
        <v>2</v>
      </c>
      <c r="D116" s="1">
        <f t="shared" si="4"/>
        <v>0.8571428571428571</v>
      </c>
      <c r="F116">
        <f>(B61+B140+B50+B102+B43+B31+B99+B62+B117+B21+B101+B24+B100)-C116</f>
        <v>81</v>
      </c>
      <c r="G116">
        <f>(C61+C140+C50+C102+C43+C31+C99+C62+C117+C21+C101+C24+C100)-B116</f>
        <v>62</v>
      </c>
      <c r="H116" s="1">
        <f t="shared" si="5"/>
        <v>0.56643356643356646</v>
      </c>
      <c r="J116">
        <f>(F61+F140+F50+F102+F43+F31+F99+F62+F117+F21+F101+F24+F100)</f>
        <v>915</v>
      </c>
      <c r="K116">
        <f>(G61+G140+G50+G102+G43+G31+G99+G62+G117+G21+G101+G24+G100)</f>
        <v>794</v>
      </c>
      <c r="L116" s="1">
        <f t="shared" si="6"/>
        <v>0.53540081919251026</v>
      </c>
      <c r="N116" s="1">
        <f t="shared" si="7"/>
        <v>0.55608931735321443</v>
      </c>
    </row>
    <row r="117" spans="1:14" x14ac:dyDescent="0.3">
      <c r="A117" t="s">
        <v>126</v>
      </c>
      <c r="B117">
        <v>5</v>
      </c>
      <c r="C117">
        <v>7</v>
      </c>
      <c r="D117" s="1">
        <f t="shared" si="4"/>
        <v>0.41666666666666669</v>
      </c>
      <c r="F117">
        <f>(B133+B80+B175+B69+B24+B72+B105+B101+B116+B62+B99+B43)-C117</f>
        <v>62</v>
      </c>
      <c r="G117">
        <f>(C133+C80+C175+C69+C24+C72+C105+C101+C116+C62+C99+C43)-B117</f>
        <v>67</v>
      </c>
      <c r="H117" s="1">
        <f t="shared" si="5"/>
        <v>0.48062015503875971</v>
      </c>
      <c r="J117">
        <f>(F133+F80+F175+F69+F24+F72+F105+F101+F116+F62+F99+F43)</f>
        <v>813</v>
      </c>
      <c r="K117">
        <f>(G133+G80+G175+G69+G24+G72+G105+G101+G116+G62+G99+G43)</f>
        <v>728</v>
      </c>
      <c r="L117" s="1">
        <f t="shared" si="6"/>
        <v>0.527579493835172</v>
      </c>
      <c r="N117" s="1">
        <f t="shared" si="7"/>
        <v>0.49627326797089716</v>
      </c>
    </row>
    <row r="118" spans="1:14" x14ac:dyDescent="0.3">
      <c r="A118" t="s">
        <v>127</v>
      </c>
      <c r="B118">
        <v>7</v>
      </c>
      <c r="C118">
        <v>6</v>
      </c>
      <c r="D118" s="1">
        <f t="shared" si="4"/>
        <v>0.53846153846153844</v>
      </c>
      <c r="F118">
        <f>(B137+B53+B39+B93+B67+B23+B130+B34+B111+B79+B56+B57+B64)-C118</f>
        <v>76</v>
      </c>
      <c r="G118">
        <f>(C137+C53+C39+C93+C67+C23+C130+C34+C111+C79+C56+C57+C64)-B118</f>
        <v>70</v>
      </c>
      <c r="H118" s="1">
        <f t="shared" si="5"/>
        <v>0.52054794520547942</v>
      </c>
      <c r="J118">
        <f>(F137+F53+F39+F93+F67+F23+F130+F34+F111+F79+F56+F57+F64)</f>
        <v>879</v>
      </c>
      <c r="K118">
        <f>(G137+G53+G39+G93+G67+G23+G130+G34+G111+G79+G56+G57+G64)</f>
        <v>837</v>
      </c>
      <c r="L118" s="1">
        <f t="shared" si="6"/>
        <v>0.51223776223776218</v>
      </c>
      <c r="N118" s="1">
        <f t="shared" si="7"/>
        <v>0.51777788421624038</v>
      </c>
    </row>
    <row r="119" spans="1:14" x14ac:dyDescent="0.3">
      <c r="A119" t="s">
        <v>128</v>
      </c>
      <c r="B119">
        <v>9</v>
      </c>
      <c r="C119">
        <v>4</v>
      </c>
      <c r="D119" s="1">
        <f t="shared" si="4"/>
        <v>0.69230769230769229</v>
      </c>
      <c r="F119">
        <f>(B17+B138+B97+B27+B127+B121+B88+B103+B8+B7+B100+B20+B91)-C119</f>
        <v>79</v>
      </c>
      <c r="G119">
        <f>(C17+C138+C97+C27+C127+C121+C88+C103+C8+C7+C100+C20+C91)-B119</f>
        <v>62</v>
      </c>
      <c r="H119" s="1">
        <f t="shared" si="5"/>
        <v>0.56028368794326244</v>
      </c>
      <c r="J119">
        <f>(F17+F138+F97+F27+F127+F121+F88+F103+F8+F7+F100+F20+F91)</f>
        <v>947</v>
      </c>
      <c r="K119">
        <f>(G17+G138+G97+G27+G127+G121+G88+G103+G8+G7+G100+G20+G91)</f>
        <v>730</v>
      </c>
      <c r="L119" s="1">
        <f t="shared" si="6"/>
        <v>0.56469886702444838</v>
      </c>
      <c r="N119" s="1">
        <f t="shared" si="7"/>
        <v>0.56175541430365772</v>
      </c>
    </row>
    <row r="120" spans="1:14" x14ac:dyDescent="0.3">
      <c r="A120" t="s">
        <v>129</v>
      </c>
      <c r="B120">
        <v>5</v>
      </c>
      <c r="C120">
        <v>7</v>
      </c>
      <c r="D120" s="1">
        <f t="shared" si="4"/>
        <v>0.41666666666666669</v>
      </c>
      <c r="F120">
        <f>(B171+B20+B79+B122+B75+B96+B3+B82+B95+B37+B42+B74)-C120</f>
        <v>60</v>
      </c>
      <c r="G120">
        <f>(C171+C20+C79+C122+C75+C96+C3+C82+C95+C37+C42+C74)-B120</f>
        <v>71</v>
      </c>
      <c r="H120" s="1">
        <f t="shared" si="5"/>
        <v>0.4580152671755725</v>
      </c>
      <c r="J120">
        <f>(F171+F20+F79+F122+F75+F96+F3+F82+F95+F37+F42+F74)</f>
        <v>779</v>
      </c>
      <c r="K120">
        <f>(G171+G20+G79+G122+G75+G96+G3+G82+G95+G37+G42+G74)</f>
        <v>767</v>
      </c>
      <c r="L120" s="1">
        <f t="shared" si="6"/>
        <v>0.50388098318240626</v>
      </c>
      <c r="N120" s="1">
        <f t="shared" si="7"/>
        <v>0.47330383917785041</v>
      </c>
    </row>
    <row r="121" spans="1:14" x14ac:dyDescent="0.3">
      <c r="A121" t="s">
        <v>130</v>
      </c>
      <c r="B121">
        <v>10</v>
      </c>
      <c r="C121">
        <v>4</v>
      </c>
      <c r="D121" s="1">
        <f t="shared" si="4"/>
        <v>0.7142857142857143</v>
      </c>
      <c r="F121">
        <f>(B33+B213+B95+B8+B89+B119+B100+B128+B7+B103+B88+B27+B90)-C121</f>
        <v>79</v>
      </c>
      <c r="G121">
        <f>(C33+C213+C95+C8+C89+C119+C100+C128+C7+C103+C88+C27+C90)-B121</f>
        <v>61</v>
      </c>
      <c r="H121" s="1">
        <f t="shared" si="5"/>
        <v>0.56428571428571428</v>
      </c>
      <c r="J121">
        <f>(F33+F213+F95+F8+F89+F119+F100+F128+F7+F103+F88+F27+F90)</f>
        <v>1008</v>
      </c>
      <c r="K121">
        <f>(G33+G213+G95+G8+G89+G119+G100+G128+G7+G103+G88+G27+G90)</f>
        <v>715</v>
      </c>
      <c r="L121" s="1">
        <f t="shared" si="6"/>
        <v>0.58502611723737663</v>
      </c>
      <c r="N121" s="1">
        <f t="shared" si="7"/>
        <v>0.5711991819362684</v>
      </c>
    </row>
    <row r="122" spans="1:14" x14ac:dyDescent="0.3">
      <c r="A122" t="s">
        <v>131</v>
      </c>
      <c r="B122">
        <v>6</v>
      </c>
      <c r="C122">
        <v>7</v>
      </c>
      <c r="D122" s="1">
        <f t="shared" si="4"/>
        <v>0.46153846153846156</v>
      </c>
      <c r="F122">
        <f>(B29+B5+B227+B120+B18+B3+B28+B133+B75+B42+B96+B15+B62)-C122</f>
        <v>73</v>
      </c>
      <c r="G122">
        <f>(C29+C5+C227+C120+C18+C3+C28+C133+C75+C42+C96+C15+C62)-B122</f>
        <v>68</v>
      </c>
      <c r="H122" s="1">
        <f t="shared" si="5"/>
        <v>0.51773049645390068</v>
      </c>
      <c r="J122">
        <f>(F29+F5+F227+F120+F18+F3+F28+F133+F75+F42+F96+F15+F62)</f>
        <v>847</v>
      </c>
      <c r="K122">
        <f>(G29+G5+G227+G120+G18+G3+G28+G133+G75+G42+G96+G15+G62)</f>
        <v>824</v>
      </c>
      <c r="L122" s="1">
        <f t="shared" si="6"/>
        <v>0.50688210652304011</v>
      </c>
      <c r="N122" s="1">
        <f t="shared" si="7"/>
        <v>0.51411436647694719</v>
      </c>
    </row>
    <row r="123" spans="1:14" x14ac:dyDescent="0.3">
      <c r="A123" t="s">
        <v>132</v>
      </c>
      <c r="B123">
        <v>5</v>
      </c>
      <c r="C123">
        <v>7</v>
      </c>
      <c r="D123" s="1">
        <f t="shared" si="4"/>
        <v>0.41666666666666669</v>
      </c>
      <c r="F123">
        <f>(B42+B161+B126+B80+B5+B69+B38+B71+B98+B52+B33+B106)-C123</f>
        <v>79</v>
      </c>
      <c r="G123">
        <f>(C42+C161+C126+C80+C5+C69+C38+C71+C98+C52+C33+C106)-B123</f>
        <v>54</v>
      </c>
      <c r="H123" s="1">
        <f t="shared" si="5"/>
        <v>0.59398496240601506</v>
      </c>
      <c r="J123">
        <f>(F42+F161+F126+F80+F5+F69+F38+F71+F98+F52+F33+F106)</f>
        <v>940</v>
      </c>
      <c r="K123">
        <f>(G42+G161+G126+G80+G5+G69+G38+G71+G98+G52+G33+G106)</f>
        <v>659</v>
      </c>
      <c r="L123" s="1">
        <f t="shared" si="6"/>
        <v>0.58786741713570978</v>
      </c>
      <c r="N123" s="1">
        <f t="shared" si="7"/>
        <v>0.59194578064924663</v>
      </c>
    </row>
    <row r="124" spans="1:14" x14ac:dyDescent="0.3">
      <c r="A124" t="s">
        <v>133</v>
      </c>
      <c r="B124">
        <v>3</v>
      </c>
      <c r="C124">
        <v>7</v>
      </c>
      <c r="D124" s="1">
        <f t="shared" si="4"/>
        <v>0.3</v>
      </c>
      <c r="F124">
        <f>(B200+B44+B87+B104+B30+B58+B41+B63+B77+B91)-C124</f>
        <v>56</v>
      </c>
      <c r="G124">
        <f>(C200+C44+C87+C104+C30+C58+C41+C63+C77+C91)-B124</f>
        <v>50</v>
      </c>
      <c r="H124" s="1">
        <f t="shared" si="5"/>
        <v>0.52830188679245282</v>
      </c>
      <c r="J124">
        <f>(F200+F44+F87+F104+F30+F58+F41+F63+F77+F91)</f>
        <v>693</v>
      </c>
      <c r="K124">
        <f>(G200+G44+G87+G104+G30+G58+G41+G63+G77+G91)</f>
        <v>561</v>
      </c>
      <c r="L124" s="1">
        <f t="shared" si="6"/>
        <v>0.55263157894736847</v>
      </c>
      <c r="N124" s="1">
        <f t="shared" si="7"/>
        <v>0.53641178417742463</v>
      </c>
    </row>
    <row r="125" spans="1:14" x14ac:dyDescent="0.3">
      <c r="A125" t="s">
        <v>134</v>
      </c>
      <c r="B125">
        <v>3</v>
      </c>
      <c r="C125">
        <v>8</v>
      </c>
      <c r="D125" s="1">
        <f t="shared" si="4"/>
        <v>0.27272727272727271</v>
      </c>
      <c r="F125">
        <f>(B87+B16+B231+B129+B77+B91+B63+B78+B41+B30+B53)-C125</f>
        <v>56</v>
      </c>
      <c r="G125">
        <f>(C87+C16+C231+C129+C77+C91+C63+C78+C41+C30+C53)-B125</f>
        <v>60</v>
      </c>
      <c r="H125" s="1">
        <f t="shared" si="5"/>
        <v>0.48275862068965519</v>
      </c>
      <c r="J125">
        <f>(F87+F16+F231+F129+F77+F91+F63+F78+F41+F30+F53)</f>
        <v>740</v>
      </c>
      <c r="K125">
        <f>(G87+G16+G231+G129+G77+G91+G63+G78+G41+G30+G53)</f>
        <v>630</v>
      </c>
      <c r="L125" s="1">
        <f t="shared" si="6"/>
        <v>0.54014598540145986</v>
      </c>
      <c r="N125" s="1">
        <f t="shared" si="7"/>
        <v>0.50188774226025679</v>
      </c>
    </row>
    <row r="126" spans="1:14" x14ac:dyDescent="0.3">
      <c r="A126" t="s">
        <v>135</v>
      </c>
      <c r="B126">
        <v>8</v>
      </c>
      <c r="C126">
        <v>5</v>
      </c>
      <c r="D126" s="1">
        <f t="shared" si="4"/>
        <v>0.61538461538461542</v>
      </c>
      <c r="F126">
        <f>(B225+B123+B53+B25+B36+B11+B16+B58+B78+B77+B104+B30+B71)-C126</f>
        <v>85</v>
      </c>
      <c r="G126">
        <f>(C225+C123+C53+C25+C36+C11+C16+C58+C78+C77+C104+C30+C71)-B126</f>
        <v>58</v>
      </c>
      <c r="H126" s="1">
        <f t="shared" si="5"/>
        <v>0.59440559440559437</v>
      </c>
      <c r="J126">
        <f>(F225+F123+F53+F25+F36+F11+F16+F58+F78+F77+F104+F30+F71)</f>
        <v>947</v>
      </c>
      <c r="K126">
        <f>(G225+G123+G53+G25+G36+G11+G16+G58+G78+G77+G104+G30+G71)</f>
        <v>752</v>
      </c>
      <c r="L126" s="1">
        <f t="shared" si="6"/>
        <v>0.55738669805768104</v>
      </c>
      <c r="N126" s="1">
        <f t="shared" si="7"/>
        <v>0.58206596228962326</v>
      </c>
    </row>
    <row r="127" spans="1:14" x14ac:dyDescent="0.3">
      <c r="A127" t="s">
        <v>136</v>
      </c>
      <c r="B127">
        <v>11</v>
      </c>
      <c r="C127">
        <v>2</v>
      </c>
      <c r="D127" s="1">
        <f t="shared" si="4"/>
        <v>0.84615384615384615</v>
      </c>
      <c r="F127">
        <f>(B51+B198+B66+B103+B119+B8+B7+B20+B89+B88+B27+B128+B107)-C127</f>
        <v>68</v>
      </c>
      <c r="G127">
        <f>(C51+C198+C66+C103+C119+C8+C7+C20+C89+C88+C27+C128+C107)-B127</f>
        <v>70</v>
      </c>
      <c r="H127" s="1">
        <f t="shared" si="5"/>
        <v>0.49275362318840582</v>
      </c>
      <c r="J127">
        <f>(F51+F198+F66+F103+F119+F8+F7+F20+F89+F88+F27+F128+F107)</f>
        <v>1009</v>
      </c>
      <c r="K127">
        <f>(G51+G198+G66+G103+G119+G8+G7+G20+G89+G88+G27+G128+G107)</f>
        <v>689</v>
      </c>
      <c r="L127" s="1">
        <f t="shared" si="6"/>
        <v>0.59422850412249706</v>
      </c>
      <c r="N127" s="1">
        <f t="shared" si="7"/>
        <v>0.5265785834997696</v>
      </c>
    </row>
    <row r="128" spans="1:14" x14ac:dyDescent="0.3">
      <c r="A128" t="s">
        <v>137</v>
      </c>
      <c r="B128">
        <v>7</v>
      </c>
      <c r="C128">
        <v>6</v>
      </c>
      <c r="D128" s="1">
        <f t="shared" si="4"/>
        <v>0.53846153846153844</v>
      </c>
      <c r="F128">
        <f>(B170+B132+B28+B88+B20+B100+B89+B121+B103+B8+B7+B127+B37)-C128</f>
        <v>81</v>
      </c>
      <c r="G128">
        <f>(C170+C132+C28+C88+C20+C100+C89+C121+C103+C8+C7+C127+C37)-B128</f>
        <v>62</v>
      </c>
      <c r="H128" s="1">
        <f t="shared" si="5"/>
        <v>0.56643356643356646</v>
      </c>
      <c r="J128">
        <f>(F170+F132+F28+F88+F20+F100+F89+F121+F103+F8+F7+F127+F37)</f>
        <v>935</v>
      </c>
      <c r="K128">
        <f>(G170+G132+G28+G88+G20+G100+G89+G121+G103+G8+G7+G127+G37)</f>
        <v>746</v>
      </c>
      <c r="L128" s="1">
        <f t="shared" si="6"/>
        <v>0.5562165377751338</v>
      </c>
      <c r="N128" s="1">
        <f t="shared" si="7"/>
        <v>0.56302789021408894</v>
      </c>
    </row>
    <row r="129" spans="1:14" x14ac:dyDescent="0.3">
      <c r="A129" t="s">
        <v>138</v>
      </c>
      <c r="B129">
        <v>5</v>
      </c>
      <c r="C129">
        <v>7</v>
      </c>
      <c r="D129" s="1">
        <f t="shared" si="4"/>
        <v>0.41666666666666669</v>
      </c>
      <c r="F129">
        <f>(B91+B49+B221+B125+B107+B14+B113+B109+B47+B85+B50+B86)-C129</f>
        <v>73</v>
      </c>
      <c r="G129">
        <f>(C91+C49+C221+C125+C107+C14+C113+C109+C47+C85+C50+C86)-B129</f>
        <v>59</v>
      </c>
      <c r="H129" s="1">
        <f t="shared" si="5"/>
        <v>0.55303030303030298</v>
      </c>
      <c r="J129">
        <f>(F91+F49+F221+F125+F107+F14+F113+F109+F47+F85+F50+F86)</f>
        <v>901</v>
      </c>
      <c r="K129">
        <f>(G91+G49+G221+G125+G107+G14+G113+G109+G47+G85+G50+G86)</f>
        <v>686</v>
      </c>
      <c r="L129" s="1">
        <f t="shared" si="6"/>
        <v>0.56773787019533717</v>
      </c>
      <c r="N129" s="1">
        <f t="shared" si="7"/>
        <v>0.55793282541864775</v>
      </c>
    </row>
    <row r="130" spans="1:14" x14ac:dyDescent="0.3">
      <c r="A130" t="s">
        <v>139</v>
      </c>
      <c r="B130">
        <v>9</v>
      </c>
      <c r="C130">
        <v>5</v>
      </c>
      <c r="D130" s="1">
        <f t="shared" si="4"/>
        <v>0.6428571428571429</v>
      </c>
      <c r="F130">
        <f>(B142+B42+B45+B35+B115+B111+B67+B118+B79+B23+B93+B12+B34+B97)-C130</f>
        <v>79</v>
      </c>
      <c r="G130">
        <f>(C142+C42+C45+C35+C115+C111+C67+C118+C79+C23+C93+C12+C34+C97)-B130</f>
        <v>76</v>
      </c>
      <c r="H130" s="1">
        <f t="shared" si="5"/>
        <v>0.50967741935483868</v>
      </c>
      <c r="J130">
        <f>(F142+F42+F45+F35+F115+F111+F67+F118+F79+F23+F93+F12+F34+F97)</f>
        <v>977</v>
      </c>
      <c r="K130">
        <f>(G142+G42+G45+G35+G115+G111+G67+G118+G79+G23+G93+G12+G34+G97)</f>
        <v>858</v>
      </c>
      <c r="L130" s="1">
        <f t="shared" si="6"/>
        <v>0.53242506811989099</v>
      </c>
      <c r="N130" s="1">
        <f t="shared" si="7"/>
        <v>0.51725996894318949</v>
      </c>
    </row>
    <row r="131" spans="1:14" x14ac:dyDescent="0.3">
      <c r="A131" t="s">
        <v>140</v>
      </c>
      <c r="B131">
        <v>5</v>
      </c>
      <c r="C131">
        <v>7</v>
      </c>
      <c r="D131" s="1">
        <f t="shared" si="4"/>
        <v>0.41666666666666669</v>
      </c>
      <c r="F131">
        <f>(B66+B13+B91+B96+B187+B32+B83+B64+B17+B80+B22+B114)-C131</f>
        <v>66</v>
      </c>
      <c r="G131">
        <f>(C66+C13+C91+C96+C187+C32+C83+C64+C17+C80+C22+C114)-B131</f>
        <v>63</v>
      </c>
      <c r="H131" s="1">
        <f t="shared" si="5"/>
        <v>0.51162790697674421</v>
      </c>
      <c r="J131">
        <f>(F66+F13+F91+F96+F187+F32+F83+F64+F17+F80+F22+F114)</f>
        <v>750</v>
      </c>
      <c r="K131">
        <f>(G66+G13+G91+G96+G187+G32+G83+G64+G17+G80+G22+G114)</f>
        <v>777</v>
      </c>
      <c r="L131" s="1">
        <f t="shared" si="6"/>
        <v>0.49115913555992141</v>
      </c>
      <c r="N131" s="1">
        <f t="shared" si="7"/>
        <v>0.50480498317113665</v>
      </c>
    </row>
    <row r="132" spans="1:14" x14ac:dyDescent="0.3">
      <c r="A132" t="s">
        <v>141</v>
      </c>
      <c r="B132">
        <v>7</v>
      </c>
      <c r="C132">
        <v>6</v>
      </c>
      <c r="D132" s="1">
        <f t="shared" si="4"/>
        <v>0.53846153846153844</v>
      </c>
      <c r="F132">
        <f>(B172+B128+B76+B84+B44+B81+B66+B92+B60+B46+B73+B68+B86)-C132</f>
        <v>77</v>
      </c>
      <c r="G132">
        <f>(C172+C128+C76+C84+C44+C81+C66+C92+C60+C46+C73+C68+C86)-B132</f>
        <v>65</v>
      </c>
      <c r="H132" s="1">
        <f t="shared" si="5"/>
        <v>0.54225352112676062</v>
      </c>
      <c r="J132">
        <f>(F172+F128+F76+F84+F44+F81+F66+F92+F60+F46+F73+F68+F86)</f>
        <v>920</v>
      </c>
      <c r="K132">
        <f>(G172+G128+G76+G84+G44+G81+G66+G92+G60+G46+G73+G68+G86)</f>
        <v>792</v>
      </c>
      <c r="L132" s="1">
        <f t="shared" si="6"/>
        <v>0.53738317757009346</v>
      </c>
      <c r="N132" s="1">
        <f t="shared" si="7"/>
        <v>0.54063007327453827</v>
      </c>
    </row>
    <row r="133" spans="1:14" x14ac:dyDescent="0.3">
      <c r="A133" t="s">
        <v>142</v>
      </c>
      <c r="B133">
        <v>7</v>
      </c>
      <c r="C133">
        <v>6</v>
      </c>
      <c r="D133" s="1">
        <f t="shared" si="4"/>
        <v>0.53846153846153844</v>
      </c>
      <c r="F133">
        <f>(B44+B117+B195+B3+B18+B96+B75+B122+B42+B28+B15+B37+B83)-C133</f>
        <v>76</v>
      </c>
      <c r="G133">
        <f>(C44+C117+C195+C3+C18+C96+C75+C122+C42+C28+C15+C37+C83)-B133</f>
        <v>67</v>
      </c>
      <c r="H133" s="1">
        <f t="shared" si="5"/>
        <v>0.53146853146853146</v>
      </c>
      <c r="J133">
        <f>(F44+F117+F195+F3+F18+F96+F75+F122+F42+F28+F15+F37+F83)</f>
        <v>829</v>
      </c>
      <c r="K133">
        <f>(G44+G117+G195+G3+G18+G96+G75+G122+G42+G28+G15+G37+G83)</f>
        <v>841</v>
      </c>
      <c r="L133" s="1">
        <f t="shared" si="6"/>
        <v>0.49640718562874253</v>
      </c>
      <c r="N133" s="1">
        <f t="shared" si="7"/>
        <v>0.51978141618860185</v>
      </c>
    </row>
    <row r="135" spans="1:14" x14ac:dyDescent="0.3">
      <c r="A135" t="s">
        <v>143</v>
      </c>
      <c r="B135" t="s">
        <v>144</v>
      </c>
      <c r="C135" t="s">
        <v>145</v>
      </c>
    </row>
    <row r="136" spans="1:14" x14ac:dyDescent="0.3">
      <c r="A136" t="s">
        <v>146</v>
      </c>
      <c r="B136">
        <v>0</v>
      </c>
      <c r="C136">
        <v>1</v>
      </c>
      <c r="D136" s="1" t="s">
        <v>147</v>
      </c>
      <c r="F136">
        <f>B71-C136</f>
        <v>5</v>
      </c>
      <c r="G136">
        <f>C71-B136</f>
        <v>7</v>
      </c>
      <c r="H136" s="1" t="s">
        <v>148</v>
      </c>
    </row>
    <row r="137" spans="1:14" x14ac:dyDescent="0.3">
      <c r="A137" t="s">
        <v>149</v>
      </c>
      <c r="B137">
        <v>0</v>
      </c>
      <c r="C137">
        <v>2</v>
      </c>
      <c r="D137" s="1" t="s">
        <v>150</v>
      </c>
      <c r="E137" t="s">
        <v>151</v>
      </c>
      <c r="F137">
        <f>(B118+B115)-C137</f>
        <v>17</v>
      </c>
      <c r="G137">
        <f>(C118+C115)-B137</f>
        <v>8</v>
      </c>
      <c r="H137" s="1" t="s">
        <v>127</v>
      </c>
      <c r="I137" t="s">
        <v>124</v>
      </c>
    </row>
    <row r="138" spans="1:14" x14ac:dyDescent="0.3">
      <c r="A138" t="s">
        <v>152</v>
      </c>
      <c r="B138">
        <v>0</v>
      </c>
      <c r="C138">
        <v>1</v>
      </c>
      <c r="D138" s="1" t="s">
        <v>151</v>
      </c>
      <c r="F138">
        <f>B119-C138</f>
        <v>8</v>
      </c>
      <c r="G138">
        <f>C119-B138</f>
        <v>4</v>
      </c>
      <c r="H138" s="1" t="s">
        <v>128</v>
      </c>
    </row>
    <row r="139" spans="1:14" x14ac:dyDescent="0.3">
      <c r="A139" t="s">
        <v>153</v>
      </c>
      <c r="B139">
        <v>0</v>
      </c>
      <c r="C139">
        <v>1</v>
      </c>
      <c r="D139" s="1" t="s">
        <v>150</v>
      </c>
      <c r="F139">
        <f>B14-C139</f>
        <v>5</v>
      </c>
      <c r="G139">
        <f>C14-B139</f>
        <v>7</v>
      </c>
      <c r="H139" s="1" t="s">
        <v>23</v>
      </c>
    </row>
    <row r="140" spans="1:14" x14ac:dyDescent="0.3">
      <c r="A140" t="s">
        <v>154</v>
      </c>
      <c r="B140">
        <v>0</v>
      </c>
      <c r="C140">
        <v>1</v>
      </c>
      <c r="D140" s="1" t="s">
        <v>151</v>
      </c>
      <c r="F140">
        <f>B116-C140</f>
        <v>11</v>
      </c>
      <c r="G140">
        <f>C116-B140</f>
        <v>2</v>
      </c>
      <c r="H140" s="1" t="s">
        <v>125</v>
      </c>
    </row>
    <row r="141" spans="1:14" x14ac:dyDescent="0.3">
      <c r="A141" t="s">
        <v>155</v>
      </c>
      <c r="B141">
        <v>0</v>
      </c>
      <c r="C141">
        <v>1</v>
      </c>
      <c r="D141" s="1" t="s">
        <v>147</v>
      </c>
      <c r="F141">
        <f>B86-C141</f>
        <v>6</v>
      </c>
      <c r="G141">
        <f>C86-B141</f>
        <v>6</v>
      </c>
      <c r="H141" s="1" t="s">
        <v>156</v>
      </c>
    </row>
    <row r="142" spans="1:14" x14ac:dyDescent="0.3">
      <c r="A142" t="s">
        <v>157</v>
      </c>
      <c r="B142">
        <v>0</v>
      </c>
      <c r="C142">
        <v>2</v>
      </c>
      <c r="D142" s="1" t="s">
        <v>158</v>
      </c>
      <c r="E142" t="s">
        <v>159</v>
      </c>
      <c r="F142">
        <f>(B130+B5)-C142</f>
        <v>18</v>
      </c>
      <c r="G142">
        <f>(C130+C5)-B142</f>
        <v>7</v>
      </c>
      <c r="H142" s="1" t="s">
        <v>160</v>
      </c>
      <c r="I142" t="s">
        <v>14</v>
      </c>
    </row>
    <row r="143" spans="1:14" x14ac:dyDescent="0.3">
      <c r="A143" t="s">
        <v>161</v>
      </c>
      <c r="B143">
        <v>0</v>
      </c>
      <c r="C143">
        <v>1</v>
      </c>
      <c r="D143" s="1" t="s">
        <v>150</v>
      </c>
      <c r="F143">
        <f>B63-C143</f>
        <v>4</v>
      </c>
      <c r="G143">
        <f>C63-B143</f>
        <v>7</v>
      </c>
      <c r="H143" s="1" t="s">
        <v>162</v>
      </c>
    </row>
    <row r="144" spans="1:14" x14ac:dyDescent="0.3">
      <c r="A144" t="s">
        <v>163</v>
      </c>
      <c r="B144">
        <v>0</v>
      </c>
      <c r="C144">
        <v>1</v>
      </c>
      <c r="D144" s="1" t="s">
        <v>150</v>
      </c>
      <c r="F144">
        <f>B35-C144</f>
        <v>3</v>
      </c>
      <c r="G144">
        <f>C35-B144</f>
        <v>8</v>
      </c>
      <c r="H144" s="1" t="s">
        <v>164</v>
      </c>
    </row>
    <row r="145" spans="1:9" x14ac:dyDescent="0.3">
      <c r="A145" t="s">
        <v>165</v>
      </c>
      <c r="B145">
        <v>0</v>
      </c>
      <c r="C145">
        <v>1</v>
      </c>
      <c r="D145" s="1" t="s">
        <v>147</v>
      </c>
      <c r="F145">
        <f>B22-C145</f>
        <v>3</v>
      </c>
      <c r="G145">
        <f>C22-B145</f>
        <v>8</v>
      </c>
      <c r="H145" s="1" t="s">
        <v>166</v>
      </c>
    </row>
    <row r="146" spans="1:9" x14ac:dyDescent="0.3">
      <c r="A146" t="s">
        <v>167</v>
      </c>
      <c r="B146">
        <v>0</v>
      </c>
      <c r="C146">
        <v>1</v>
      </c>
      <c r="D146" s="1" t="s">
        <v>150</v>
      </c>
      <c r="F146">
        <f>B37-C146</f>
        <v>9</v>
      </c>
      <c r="G146">
        <f>C37-B146</f>
        <v>4</v>
      </c>
      <c r="H146" s="1" t="s">
        <v>168</v>
      </c>
    </row>
    <row r="147" spans="1:9" x14ac:dyDescent="0.3">
      <c r="A147" t="s">
        <v>169</v>
      </c>
      <c r="B147">
        <v>0</v>
      </c>
      <c r="C147">
        <v>1</v>
      </c>
      <c r="D147" s="1" t="s">
        <v>150</v>
      </c>
      <c r="F147">
        <f>B20-C147</f>
        <v>3</v>
      </c>
      <c r="G147">
        <f>C20-B147</f>
        <v>8</v>
      </c>
      <c r="H147" s="1" t="s">
        <v>29</v>
      </c>
    </row>
    <row r="148" spans="1:9" x14ac:dyDescent="0.3">
      <c r="A148" t="s">
        <v>170</v>
      </c>
      <c r="B148">
        <v>0</v>
      </c>
      <c r="C148">
        <v>1</v>
      </c>
      <c r="D148" s="1" t="s">
        <v>147</v>
      </c>
      <c r="F148">
        <f>B31-C148</f>
        <v>7</v>
      </c>
      <c r="G148">
        <f>C31-B148</f>
        <v>5</v>
      </c>
      <c r="H148" s="1" t="s">
        <v>171</v>
      </c>
    </row>
    <row r="149" spans="1:9" x14ac:dyDescent="0.3">
      <c r="A149" t="s">
        <v>172</v>
      </c>
      <c r="B149">
        <v>0</v>
      </c>
      <c r="C149">
        <v>1</v>
      </c>
      <c r="D149" s="1" t="s">
        <v>151</v>
      </c>
      <c r="F149">
        <f>B69-C149</f>
        <v>7</v>
      </c>
      <c r="G149">
        <f>C69-B149</f>
        <v>5</v>
      </c>
      <c r="H149" s="1" t="s">
        <v>173</v>
      </c>
    </row>
    <row r="150" spans="1:9" x14ac:dyDescent="0.3">
      <c r="A150" t="s">
        <v>174</v>
      </c>
      <c r="B150">
        <v>0</v>
      </c>
      <c r="C150">
        <v>1</v>
      </c>
      <c r="D150" s="1" t="s">
        <v>150</v>
      </c>
      <c r="F150">
        <f>B29-C150</f>
        <v>5</v>
      </c>
      <c r="G150">
        <f>C29-B150</f>
        <v>7</v>
      </c>
      <c r="H150" s="1" t="s">
        <v>175</v>
      </c>
    </row>
    <row r="151" spans="1:9" x14ac:dyDescent="0.3">
      <c r="A151" t="s">
        <v>176</v>
      </c>
      <c r="B151">
        <v>0</v>
      </c>
      <c r="C151">
        <v>1</v>
      </c>
      <c r="D151" s="1" t="s">
        <v>151</v>
      </c>
      <c r="F151">
        <f>B78-C151</f>
        <v>7</v>
      </c>
      <c r="G151">
        <f>C78-B151</f>
        <v>5</v>
      </c>
      <c r="H151" s="1" t="s">
        <v>177</v>
      </c>
    </row>
    <row r="152" spans="1:9" x14ac:dyDescent="0.3">
      <c r="A152" t="s">
        <v>178</v>
      </c>
      <c r="B152">
        <v>0</v>
      </c>
      <c r="C152">
        <v>1</v>
      </c>
      <c r="D152" s="1" t="s">
        <v>179</v>
      </c>
      <c r="F152">
        <f>B44-C152</f>
        <v>7</v>
      </c>
      <c r="G152">
        <f>C44-B152</f>
        <v>5</v>
      </c>
      <c r="H152" s="1" t="s">
        <v>53</v>
      </c>
    </row>
    <row r="153" spans="1:9" x14ac:dyDescent="0.3">
      <c r="A153" t="s">
        <v>180</v>
      </c>
      <c r="B153">
        <v>0</v>
      </c>
      <c r="C153">
        <v>1</v>
      </c>
      <c r="D153" s="1" t="s">
        <v>181</v>
      </c>
      <c r="F153">
        <f>B6-C153</f>
        <v>5</v>
      </c>
      <c r="G153">
        <f>C6-B153</f>
        <v>6</v>
      </c>
      <c r="H153" s="1" t="s">
        <v>182</v>
      </c>
    </row>
    <row r="154" spans="1:9" x14ac:dyDescent="0.3">
      <c r="A154" t="s">
        <v>183</v>
      </c>
      <c r="B154">
        <v>0</v>
      </c>
      <c r="C154">
        <v>2</v>
      </c>
      <c r="D154" s="1" t="s">
        <v>150</v>
      </c>
      <c r="E154" t="s">
        <v>184</v>
      </c>
      <c r="F154">
        <f>(B103+B11)-C154</f>
        <v>7</v>
      </c>
      <c r="G154">
        <f>(C103+C11)-B154</f>
        <v>15</v>
      </c>
      <c r="H154" s="1" t="s">
        <v>112</v>
      </c>
      <c r="I154" t="s">
        <v>20</v>
      </c>
    </row>
    <row r="155" spans="1:9" x14ac:dyDescent="0.3">
      <c r="A155" t="s">
        <v>185</v>
      </c>
      <c r="B155">
        <v>1</v>
      </c>
      <c r="C155">
        <v>0</v>
      </c>
      <c r="D155" s="1" t="s">
        <v>150</v>
      </c>
      <c r="F155">
        <f>B72-C155</f>
        <v>4</v>
      </c>
      <c r="G155">
        <f>C72-B155</f>
        <v>7</v>
      </c>
      <c r="H155" s="1" t="s">
        <v>81</v>
      </c>
    </row>
    <row r="156" spans="1:9" x14ac:dyDescent="0.3">
      <c r="A156" t="s">
        <v>186</v>
      </c>
      <c r="B156">
        <v>0</v>
      </c>
      <c r="C156">
        <v>2</v>
      </c>
      <c r="D156" s="1" t="s">
        <v>158</v>
      </c>
      <c r="E156" t="s">
        <v>147</v>
      </c>
      <c r="F156">
        <f>(B36+B42)-C156</f>
        <v>11</v>
      </c>
      <c r="G156">
        <f>(C36+C42)-B156</f>
        <v>13</v>
      </c>
      <c r="H156" s="1" t="s">
        <v>187</v>
      </c>
      <c r="I156" t="s">
        <v>51</v>
      </c>
    </row>
    <row r="157" spans="1:9" x14ac:dyDescent="0.3">
      <c r="A157" t="s">
        <v>188</v>
      </c>
      <c r="B157">
        <v>0</v>
      </c>
      <c r="C157">
        <v>1</v>
      </c>
      <c r="D157" s="1" t="s">
        <v>159</v>
      </c>
      <c r="F157">
        <f>B70-C157</f>
        <v>8</v>
      </c>
      <c r="G157">
        <f>C70-B157</f>
        <v>4</v>
      </c>
      <c r="H157" s="1" t="s">
        <v>189</v>
      </c>
    </row>
    <row r="158" spans="1:9" x14ac:dyDescent="0.3">
      <c r="A158" t="s">
        <v>190</v>
      </c>
      <c r="B158">
        <v>0</v>
      </c>
      <c r="C158">
        <v>1</v>
      </c>
      <c r="D158" s="1" t="s">
        <v>150</v>
      </c>
      <c r="F158">
        <f>B80-C158</f>
        <v>2</v>
      </c>
      <c r="G158">
        <f>C80-B158</f>
        <v>9</v>
      </c>
      <c r="H158" s="1" t="s">
        <v>191</v>
      </c>
    </row>
    <row r="159" spans="1:9" x14ac:dyDescent="0.3">
      <c r="A159" t="s">
        <v>192</v>
      </c>
      <c r="B159">
        <v>1</v>
      </c>
      <c r="C159">
        <v>1</v>
      </c>
      <c r="D159" s="1" t="s">
        <v>150</v>
      </c>
      <c r="E159" t="s">
        <v>151</v>
      </c>
      <c r="F159">
        <f>(B32+B17)-C159</f>
        <v>14</v>
      </c>
      <c r="G159">
        <f>(C32+C17)-B159</f>
        <v>10</v>
      </c>
      <c r="H159" s="1" t="s">
        <v>193</v>
      </c>
      <c r="I159" t="s">
        <v>194</v>
      </c>
    </row>
    <row r="160" spans="1:9" x14ac:dyDescent="0.3">
      <c r="A160" t="s">
        <v>195</v>
      </c>
      <c r="B160">
        <v>0</v>
      </c>
      <c r="C160">
        <v>2</v>
      </c>
      <c r="D160" s="1" t="s">
        <v>151</v>
      </c>
      <c r="E160" t="s">
        <v>181</v>
      </c>
      <c r="F160">
        <f>(B88+B33)-C160</f>
        <v>14</v>
      </c>
      <c r="G160">
        <f>(C88+C33)-B160</f>
        <v>10</v>
      </c>
      <c r="H160" s="1" t="s">
        <v>97</v>
      </c>
      <c r="I160" t="s">
        <v>42</v>
      </c>
    </row>
    <row r="161" spans="1:10" x14ac:dyDescent="0.3">
      <c r="A161" t="s">
        <v>196</v>
      </c>
      <c r="B161">
        <v>0</v>
      </c>
      <c r="C161">
        <v>1</v>
      </c>
      <c r="D161" s="1" t="s">
        <v>150</v>
      </c>
      <c r="F161">
        <f>B123-C161</f>
        <v>4</v>
      </c>
      <c r="G161">
        <f>C123-B161</f>
        <v>7</v>
      </c>
      <c r="H161" s="1" t="s">
        <v>197</v>
      </c>
    </row>
    <row r="162" spans="1:10" x14ac:dyDescent="0.3">
      <c r="A162" t="s">
        <v>198</v>
      </c>
      <c r="B162">
        <v>0</v>
      </c>
      <c r="C162">
        <v>1</v>
      </c>
      <c r="D162" s="1" t="s">
        <v>158</v>
      </c>
      <c r="F162">
        <f>B77-C162</f>
        <v>8</v>
      </c>
      <c r="G162">
        <f>C77-B162</f>
        <v>5</v>
      </c>
      <c r="H162" s="1" t="s">
        <v>199</v>
      </c>
    </row>
    <row r="163" spans="1:10" x14ac:dyDescent="0.3">
      <c r="A163" t="s">
        <v>200</v>
      </c>
      <c r="B163">
        <v>0</v>
      </c>
      <c r="C163">
        <v>1</v>
      </c>
      <c r="D163" s="1" t="s">
        <v>179</v>
      </c>
      <c r="F163">
        <f>B83-C163</f>
        <v>9</v>
      </c>
      <c r="G163">
        <f>C83-B163</f>
        <v>4</v>
      </c>
      <c r="H163" s="1" t="s">
        <v>92</v>
      </c>
    </row>
    <row r="164" spans="1:10" x14ac:dyDescent="0.3">
      <c r="A164" t="s">
        <v>201</v>
      </c>
      <c r="B164">
        <v>0</v>
      </c>
      <c r="C164">
        <v>1</v>
      </c>
      <c r="D164" s="1" t="s">
        <v>151</v>
      </c>
      <c r="F164">
        <f>B25-C164</f>
        <v>10</v>
      </c>
      <c r="G164">
        <f>C25-B164</f>
        <v>3</v>
      </c>
      <c r="H164" s="1" t="s">
        <v>34</v>
      </c>
    </row>
    <row r="165" spans="1:10" x14ac:dyDescent="0.3">
      <c r="A165" t="s">
        <v>202</v>
      </c>
      <c r="B165">
        <v>0</v>
      </c>
      <c r="C165">
        <v>3</v>
      </c>
      <c r="D165" s="1" t="s">
        <v>151</v>
      </c>
      <c r="E165" t="s">
        <v>203</v>
      </c>
      <c r="F165">
        <f>(B26+B59+B53)-C165</f>
        <v>23</v>
      </c>
      <c r="G165">
        <f>(C26+C59+C53)-B165</f>
        <v>13</v>
      </c>
      <c r="H165" s="1" t="s">
        <v>204</v>
      </c>
      <c r="I165" t="s">
        <v>68</v>
      </c>
      <c r="J165" t="s">
        <v>62</v>
      </c>
    </row>
    <row r="166" spans="1:10" x14ac:dyDescent="0.3">
      <c r="A166" t="s">
        <v>205</v>
      </c>
      <c r="B166">
        <v>0</v>
      </c>
      <c r="C166">
        <v>1</v>
      </c>
      <c r="D166" s="1" t="s">
        <v>150</v>
      </c>
      <c r="F166">
        <f>B10-C166</f>
        <v>2</v>
      </c>
      <c r="G166">
        <f>C10-B166</f>
        <v>9</v>
      </c>
      <c r="H166" s="1" t="s">
        <v>206</v>
      </c>
    </row>
    <row r="167" spans="1:10" x14ac:dyDescent="0.3">
      <c r="A167" t="s">
        <v>207</v>
      </c>
      <c r="B167">
        <v>1</v>
      </c>
      <c r="C167">
        <v>0</v>
      </c>
      <c r="D167" s="1" t="s">
        <v>151</v>
      </c>
      <c r="F167">
        <f>B19-C167</f>
        <v>7</v>
      </c>
      <c r="G167">
        <f>C19-B167</f>
        <v>5</v>
      </c>
      <c r="H167" s="1" t="s">
        <v>28</v>
      </c>
    </row>
    <row r="168" spans="1:10" x14ac:dyDescent="0.3">
      <c r="A168" t="s">
        <v>208</v>
      </c>
      <c r="B168">
        <v>0</v>
      </c>
      <c r="C168">
        <v>1</v>
      </c>
      <c r="D168" s="1" t="s">
        <v>179</v>
      </c>
      <c r="F168">
        <f>B112-C168</f>
        <v>3</v>
      </c>
      <c r="G168">
        <f>C112-B168</f>
        <v>8</v>
      </c>
      <c r="H168" s="1" t="s">
        <v>209</v>
      </c>
    </row>
    <row r="169" spans="1:10" x14ac:dyDescent="0.3">
      <c r="A169" t="s">
        <v>210</v>
      </c>
      <c r="B169">
        <v>0</v>
      </c>
      <c r="C169">
        <v>1</v>
      </c>
      <c r="D169" s="1" t="s">
        <v>151</v>
      </c>
      <c r="F169">
        <f>B99-C169</f>
        <v>0</v>
      </c>
      <c r="G169">
        <f>C99-B169</f>
        <v>11</v>
      </c>
      <c r="H169" s="1" t="s">
        <v>211</v>
      </c>
    </row>
    <row r="170" spans="1:10" x14ac:dyDescent="0.3">
      <c r="A170" t="s">
        <v>212</v>
      </c>
      <c r="B170">
        <v>0</v>
      </c>
      <c r="C170">
        <v>2</v>
      </c>
      <c r="D170" s="1" t="s">
        <v>150</v>
      </c>
      <c r="E170" t="s">
        <v>151</v>
      </c>
      <c r="F170">
        <f>(B128+B45)-C170</f>
        <v>9</v>
      </c>
      <c r="G170">
        <f>(C128+C45)-B170</f>
        <v>14</v>
      </c>
      <c r="H170" s="1" t="s">
        <v>213</v>
      </c>
      <c r="I170" t="s">
        <v>54</v>
      </c>
    </row>
    <row r="171" spans="1:10" x14ac:dyDescent="0.3">
      <c r="A171" t="s">
        <v>214</v>
      </c>
      <c r="B171">
        <v>0</v>
      </c>
      <c r="C171">
        <v>2</v>
      </c>
      <c r="D171" s="1" t="s">
        <v>158</v>
      </c>
      <c r="E171" t="s">
        <v>151</v>
      </c>
      <c r="F171">
        <f>(B120+B95)-C171</f>
        <v>10</v>
      </c>
      <c r="G171">
        <f>(C120+C95)-B171</f>
        <v>13</v>
      </c>
      <c r="H171" s="1" t="s">
        <v>129</v>
      </c>
      <c r="I171" t="s">
        <v>215</v>
      </c>
    </row>
    <row r="172" spans="1:10" x14ac:dyDescent="0.3">
      <c r="A172" t="s">
        <v>216</v>
      </c>
      <c r="B172">
        <v>0</v>
      </c>
      <c r="C172">
        <v>1</v>
      </c>
      <c r="D172" s="1" t="s">
        <v>150</v>
      </c>
      <c r="F172">
        <f>B132-C172</f>
        <v>6</v>
      </c>
      <c r="G172">
        <f>C132-B172</f>
        <v>6</v>
      </c>
      <c r="H172" s="1" t="s">
        <v>141</v>
      </c>
    </row>
    <row r="173" spans="1:10" x14ac:dyDescent="0.3">
      <c r="A173" t="s">
        <v>217</v>
      </c>
      <c r="B173">
        <v>1</v>
      </c>
      <c r="C173">
        <v>0</v>
      </c>
      <c r="D173" s="1" t="s">
        <v>151</v>
      </c>
      <c r="F173">
        <f>B74-C173</f>
        <v>2</v>
      </c>
      <c r="G173">
        <f>C74-B173</f>
        <v>9</v>
      </c>
      <c r="H173" s="1" t="s">
        <v>83</v>
      </c>
    </row>
    <row r="174" spans="1:10" x14ac:dyDescent="0.3">
      <c r="A174" t="s">
        <v>218</v>
      </c>
      <c r="B174">
        <v>0</v>
      </c>
      <c r="C174">
        <v>1</v>
      </c>
      <c r="D174" s="1" t="s">
        <v>151</v>
      </c>
      <c r="F174">
        <f>B92-C174</f>
        <v>7</v>
      </c>
      <c r="G174">
        <f>C92-B174</f>
        <v>6</v>
      </c>
      <c r="H174" s="1" t="s">
        <v>101</v>
      </c>
    </row>
    <row r="175" spans="1:10" x14ac:dyDescent="0.3">
      <c r="A175" t="s">
        <v>219</v>
      </c>
      <c r="B175">
        <v>0</v>
      </c>
      <c r="C175">
        <v>1</v>
      </c>
      <c r="D175" s="1" t="s">
        <v>147</v>
      </c>
      <c r="F175">
        <f>B117-C175</f>
        <v>4</v>
      </c>
      <c r="G175">
        <f>C117-B175</f>
        <v>7</v>
      </c>
      <c r="H175" s="1" t="s">
        <v>126</v>
      </c>
    </row>
    <row r="176" spans="1:10" x14ac:dyDescent="0.3">
      <c r="A176" t="s">
        <v>220</v>
      </c>
      <c r="B176">
        <v>0</v>
      </c>
      <c r="C176">
        <v>1</v>
      </c>
      <c r="D176" s="1" t="s">
        <v>151</v>
      </c>
      <c r="F176">
        <f>B24-C176</f>
        <v>8</v>
      </c>
      <c r="G176">
        <f>C24-B176</f>
        <v>4</v>
      </c>
      <c r="H176" s="1" t="s">
        <v>221</v>
      </c>
    </row>
    <row r="177" spans="1:9" x14ac:dyDescent="0.3">
      <c r="A177" t="s">
        <v>222</v>
      </c>
      <c r="B177">
        <v>0</v>
      </c>
      <c r="C177">
        <v>1</v>
      </c>
      <c r="D177" s="1" t="s">
        <v>151</v>
      </c>
      <c r="F177">
        <f>B105-C177</f>
        <v>2</v>
      </c>
      <c r="G177">
        <f>C105-B177</f>
        <v>9</v>
      </c>
      <c r="H177" s="1" t="s">
        <v>114</v>
      </c>
    </row>
    <row r="178" spans="1:9" x14ac:dyDescent="0.3">
      <c r="A178" t="s">
        <v>223</v>
      </c>
      <c r="B178">
        <v>0</v>
      </c>
      <c r="C178">
        <v>2</v>
      </c>
      <c r="D178" s="1" t="s">
        <v>151</v>
      </c>
      <c r="E178" t="s">
        <v>224</v>
      </c>
      <c r="F178">
        <f>(B101+B76)-C178</f>
        <v>12</v>
      </c>
      <c r="G178">
        <f>(C101+C76)-B178</f>
        <v>12</v>
      </c>
      <c r="H178" s="1" t="s">
        <v>225</v>
      </c>
      <c r="I178" t="s">
        <v>226</v>
      </c>
    </row>
    <row r="179" spans="1:9" x14ac:dyDescent="0.3">
      <c r="A179" t="s">
        <v>227</v>
      </c>
      <c r="B179">
        <v>0</v>
      </c>
      <c r="C179">
        <v>2</v>
      </c>
      <c r="D179" s="1" t="s">
        <v>150</v>
      </c>
      <c r="E179" t="s">
        <v>147</v>
      </c>
      <c r="F179">
        <f>(B114+B51)-C179</f>
        <v>12</v>
      </c>
      <c r="G179">
        <f>(C114+C51)-B179</f>
        <v>12</v>
      </c>
      <c r="H179" s="1" t="s">
        <v>123</v>
      </c>
      <c r="I179" t="s">
        <v>228</v>
      </c>
    </row>
    <row r="180" spans="1:9" x14ac:dyDescent="0.3">
      <c r="A180" t="s">
        <v>229</v>
      </c>
      <c r="B180">
        <v>0</v>
      </c>
      <c r="C180">
        <v>2</v>
      </c>
      <c r="D180" s="1" t="s">
        <v>150</v>
      </c>
      <c r="E180" t="s">
        <v>147</v>
      </c>
      <c r="F180">
        <f>(B75+B16)-C180</f>
        <v>3</v>
      </c>
      <c r="G180">
        <f>(C75+C16)-B180</f>
        <v>19</v>
      </c>
      <c r="H180" s="1" t="s">
        <v>230</v>
      </c>
      <c r="I180" t="s">
        <v>231</v>
      </c>
    </row>
    <row r="181" spans="1:9" x14ac:dyDescent="0.3">
      <c r="A181" t="s">
        <v>232</v>
      </c>
      <c r="B181">
        <v>0</v>
      </c>
      <c r="C181">
        <v>1</v>
      </c>
      <c r="D181" s="1" t="s">
        <v>151</v>
      </c>
      <c r="F181">
        <f>B93-C181</f>
        <v>4</v>
      </c>
      <c r="G181">
        <f>C93-B181</f>
        <v>8</v>
      </c>
      <c r="H181" s="1" t="s">
        <v>102</v>
      </c>
    </row>
    <row r="182" spans="1:9" x14ac:dyDescent="0.3">
      <c r="A182" t="s">
        <v>233</v>
      </c>
      <c r="B182">
        <v>0</v>
      </c>
      <c r="C182">
        <v>1</v>
      </c>
      <c r="D182" s="1" t="s">
        <v>150</v>
      </c>
      <c r="F182">
        <f>B12-C182</f>
        <v>4</v>
      </c>
      <c r="G182">
        <f>C12-B182</f>
        <v>7</v>
      </c>
      <c r="H182" s="1" t="s">
        <v>21</v>
      </c>
    </row>
    <row r="183" spans="1:9" x14ac:dyDescent="0.3">
      <c r="A183" t="s">
        <v>234</v>
      </c>
      <c r="B183">
        <v>0</v>
      </c>
      <c r="C183">
        <v>1</v>
      </c>
      <c r="D183" s="1" t="s">
        <v>147</v>
      </c>
      <c r="F183">
        <f>B9-C183</f>
        <v>6</v>
      </c>
      <c r="G183">
        <f>C9-B183</f>
        <v>6</v>
      </c>
      <c r="H183" s="1" t="s">
        <v>18</v>
      </c>
    </row>
    <row r="184" spans="1:9" x14ac:dyDescent="0.3">
      <c r="A184" t="s">
        <v>235</v>
      </c>
      <c r="B184">
        <v>0</v>
      </c>
      <c r="C184">
        <v>1</v>
      </c>
      <c r="D184" s="1" t="s">
        <v>147</v>
      </c>
      <c r="F184">
        <f>B89-C184</f>
        <v>9</v>
      </c>
      <c r="G184">
        <f>C89-B184</f>
        <v>3</v>
      </c>
      <c r="H184" s="1" t="s">
        <v>236</v>
      </c>
    </row>
    <row r="185" spans="1:9" x14ac:dyDescent="0.3">
      <c r="A185" t="s">
        <v>237</v>
      </c>
      <c r="B185">
        <v>0</v>
      </c>
      <c r="C185">
        <v>1</v>
      </c>
      <c r="D185" s="1" t="s">
        <v>150</v>
      </c>
      <c r="F185">
        <f>B39-C185</f>
        <v>5</v>
      </c>
      <c r="G185">
        <f>C39-B185</f>
        <v>7</v>
      </c>
      <c r="H185" s="1" t="s">
        <v>238</v>
      </c>
    </row>
    <row r="186" spans="1:9" x14ac:dyDescent="0.3">
      <c r="A186" t="s">
        <v>239</v>
      </c>
      <c r="B186">
        <v>0</v>
      </c>
      <c r="C186">
        <v>2</v>
      </c>
      <c r="D186" s="1" t="s">
        <v>150</v>
      </c>
      <c r="E186" t="s">
        <v>147</v>
      </c>
      <c r="F186">
        <f>(B113+B13)-C186</f>
        <v>11</v>
      </c>
      <c r="G186">
        <f>(C113+C13)-B186</f>
        <v>12</v>
      </c>
      <c r="H186" s="1" t="s">
        <v>240</v>
      </c>
      <c r="I186" t="s">
        <v>241</v>
      </c>
    </row>
    <row r="187" spans="1:9" x14ac:dyDescent="0.3">
      <c r="A187" t="s">
        <v>242</v>
      </c>
      <c r="B187">
        <v>0</v>
      </c>
      <c r="C187">
        <v>1</v>
      </c>
      <c r="D187" s="1" t="s">
        <v>181</v>
      </c>
      <c r="F187">
        <f>B131-C187</f>
        <v>4</v>
      </c>
      <c r="G187">
        <f>C131-B187</f>
        <v>7</v>
      </c>
      <c r="H187" s="1" t="s">
        <v>243</v>
      </c>
    </row>
    <row r="188" spans="1:9" x14ac:dyDescent="0.3">
      <c r="A188" t="s">
        <v>244</v>
      </c>
      <c r="B188">
        <v>0</v>
      </c>
      <c r="C188">
        <v>2</v>
      </c>
      <c r="D188" s="1" t="s">
        <v>150</v>
      </c>
      <c r="E188" t="s">
        <v>151</v>
      </c>
      <c r="F188">
        <f>(B97+B55)-C188</f>
        <v>12</v>
      </c>
      <c r="G188">
        <f>(C97+C55)-B188</f>
        <v>11</v>
      </c>
      <c r="H188" s="1" t="s">
        <v>245</v>
      </c>
      <c r="I188" t="s">
        <v>246</v>
      </c>
    </row>
    <row r="189" spans="1:9" x14ac:dyDescent="0.3">
      <c r="A189" t="s">
        <v>247</v>
      </c>
      <c r="B189">
        <v>0</v>
      </c>
      <c r="C189">
        <v>2</v>
      </c>
      <c r="D189" s="1" t="s">
        <v>150</v>
      </c>
      <c r="E189" t="s">
        <v>151</v>
      </c>
      <c r="F189">
        <f>(B59+B48)-C189</f>
        <v>15</v>
      </c>
      <c r="G189">
        <f>(C59+C48)-B189</f>
        <v>7</v>
      </c>
      <c r="H189" s="1" t="s">
        <v>68</v>
      </c>
      <c r="I189" t="s">
        <v>248</v>
      </c>
    </row>
    <row r="190" spans="1:9" x14ac:dyDescent="0.3">
      <c r="A190" t="s">
        <v>249</v>
      </c>
      <c r="B190">
        <v>0</v>
      </c>
      <c r="C190">
        <v>1</v>
      </c>
      <c r="D190" s="1" t="s">
        <v>159</v>
      </c>
      <c r="F190">
        <f>B62-C190</f>
        <v>6</v>
      </c>
      <c r="G190">
        <f>C62-B190</f>
        <v>6</v>
      </c>
      <c r="H190" s="1" t="s">
        <v>71</v>
      </c>
    </row>
    <row r="191" spans="1:9" x14ac:dyDescent="0.3">
      <c r="A191" t="s">
        <v>250</v>
      </c>
      <c r="B191">
        <v>0</v>
      </c>
      <c r="C191">
        <v>1</v>
      </c>
      <c r="D191" s="1" t="s">
        <v>147</v>
      </c>
      <c r="F191">
        <f>B30-C191</f>
        <v>8</v>
      </c>
      <c r="G191">
        <f>C30-B191</f>
        <v>4</v>
      </c>
      <c r="H191" s="1" t="s">
        <v>39</v>
      </c>
    </row>
    <row r="192" spans="1:9" x14ac:dyDescent="0.3">
      <c r="A192" t="s">
        <v>251</v>
      </c>
      <c r="B192">
        <v>0</v>
      </c>
      <c r="C192">
        <v>1</v>
      </c>
      <c r="D192" s="1" t="s">
        <v>150</v>
      </c>
      <c r="F192">
        <f>B73-C192</f>
        <v>3</v>
      </c>
      <c r="G192">
        <f>C73-B192</f>
        <v>8</v>
      </c>
      <c r="H192" s="1" t="s">
        <v>82</v>
      </c>
    </row>
    <row r="193" spans="1:9" x14ac:dyDescent="0.3">
      <c r="A193" t="s">
        <v>252</v>
      </c>
      <c r="B193">
        <v>0</v>
      </c>
      <c r="C193">
        <v>1</v>
      </c>
      <c r="D193" s="1" t="s">
        <v>147</v>
      </c>
      <c r="F193">
        <f>B7-C193</f>
        <v>4</v>
      </c>
      <c r="G193">
        <f>C7-B193</f>
        <v>7</v>
      </c>
      <c r="H193" s="1" t="s">
        <v>16</v>
      </c>
    </row>
    <row r="194" spans="1:9" x14ac:dyDescent="0.3">
      <c r="A194" t="s">
        <v>253</v>
      </c>
      <c r="B194">
        <v>0</v>
      </c>
      <c r="C194">
        <v>1</v>
      </c>
      <c r="D194" s="1" t="s">
        <v>150</v>
      </c>
      <c r="F194">
        <f>B8-C194</f>
        <v>2</v>
      </c>
      <c r="G194">
        <f>C8-B194</f>
        <v>9</v>
      </c>
      <c r="H194" s="1" t="s">
        <v>254</v>
      </c>
    </row>
    <row r="195" spans="1:9" x14ac:dyDescent="0.3">
      <c r="A195" t="s">
        <v>255</v>
      </c>
      <c r="B195">
        <v>0</v>
      </c>
      <c r="C195">
        <v>1</v>
      </c>
      <c r="D195" s="1" t="s">
        <v>151</v>
      </c>
      <c r="F195">
        <f>B133-C195</f>
        <v>6</v>
      </c>
      <c r="G195">
        <f>C133-B195</f>
        <v>6</v>
      </c>
      <c r="H195" s="1" t="s">
        <v>142</v>
      </c>
    </row>
    <row r="196" spans="1:9" x14ac:dyDescent="0.3">
      <c r="A196" t="s">
        <v>256</v>
      </c>
      <c r="B196">
        <v>0</v>
      </c>
      <c r="C196">
        <v>1</v>
      </c>
      <c r="D196" s="1" t="s">
        <v>150</v>
      </c>
      <c r="F196">
        <f>B3-C196</f>
        <v>9</v>
      </c>
      <c r="G196">
        <f>C3-B196</f>
        <v>3</v>
      </c>
      <c r="H196" s="1" t="s">
        <v>12</v>
      </c>
    </row>
    <row r="197" spans="1:9" x14ac:dyDescent="0.3">
      <c r="A197" t="s">
        <v>257</v>
      </c>
      <c r="B197">
        <v>0</v>
      </c>
      <c r="C197">
        <v>1</v>
      </c>
      <c r="D197" s="1" t="s">
        <v>147</v>
      </c>
      <c r="F197">
        <f>B102-C197</f>
        <v>6</v>
      </c>
      <c r="G197">
        <f>C102-B197</f>
        <v>6</v>
      </c>
      <c r="H197" s="1" t="s">
        <v>258</v>
      </c>
    </row>
    <row r="198" spans="1:9" x14ac:dyDescent="0.3">
      <c r="A198" t="s">
        <v>259</v>
      </c>
      <c r="B198">
        <v>0</v>
      </c>
      <c r="C198">
        <v>2</v>
      </c>
      <c r="D198" s="1" t="s">
        <v>150</v>
      </c>
      <c r="E198" t="s">
        <v>151</v>
      </c>
      <c r="F198">
        <f>(B96+B127)-C198</f>
        <v>16</v>
      </c>
      <c r="G198">
        <f>(C96+C127)-B198</f>
        <v>7</v>
      </c>
      <c r="H198" s="1" t="s">
        <v>260</v>
      </c>
      <c r="I198" t="s">
        <v>261</v>
      </c>
    </row>
    <row r="199" spans="1:9" x14ac:dyDescent="0.3">
      <c r="A199" t="s">
        <v>262</v>
      </c>
      <c r="B199">
        <v>0</v>
      </c>
      <c r="C199">
        <v>1</v>
      </c>
      <c r="D199" s="1" t="s">
        <v>179</v>
      </c>
      <c r="F199">
        <f>B91-C199</f>
        <v>8</v>
      </c>
      <c r="G199">
        <f>C91-B199</f>
        <v>4</v>
      </c>
      <c r="H199" s="1" t="s">
        <v>263</v>
      </c>
    </row>
    <row r="200" spans="1:9" x14ac:dyDescent="0.3">
      <c r="A200" t="s">
        <v>264</v>
      </c>
      <c r="B200">
        <v>0</v>
      </c>
      <c r="C200">
        <v>1</v>
      </c>
      <c r="D200" s="1" t="s">
        <v>150</v>
      </c>
      <c r="F200">
        <f>B124-C200</f>
        <v>2</v>
      </c>
      <c r="G200">
        <f>C124-B200</f>
        <v>7</v>
      </c>
      <c r="H200" s="1" t="s">
        <v>133</v>
      </c>
    </row>
    <row r="201" spans="1:9" x14ac:dyDescent="0.3">
      <c r="A201" t="s">
        <v>265</v>
      </c>
      <c r="B201">
        <v>0</v>
      </c>
      <c r="C201">
        <v>2</v>
      </c>
      <c r="D201" s="1" t="s">
        <v>151</v>
      </c>
      <c r="E201" t="s">
        <v>266</v>
      </c>
      <c r="F201">
        <f>(B64+B6)-C201</f>
        <v>10</v>
      </c>
      <c r="G201">
        <f>(C64+C6)-B201</f>
        <v>13</v>
      </c>
      <c r="H201" s="1" t="s">
        <v>267</v>
      </c>
      <c r="I201" t="s">
        <v>182</v>
      </c>
    </row>
    <row r="202" spans="1:9" x14ac:dyDescent="0.3">
      <c r="A202" t="s">
        <v>268</v>
      </c>
      <c r="B202">
        <v>1</v>
      </c>
      <c r="C202">
        <v>0</v>
      </c>
      <c r="D202" s="1" t="s">
        <v>179</v>
      </c>
      <c r="F202">
        <f>B28-C202</f>
        <v>3</v>
      </c>
      <c r="G202">
        <f>C28-B202</f>
        <v>8</v>
      </c>
      <c r="H202" s="1" t="s">
        <v>269</v>
      </c>
    </row>
    <row r="203" spans="1:9" x14ac:dyDescent="0.3">
      <c r="A203" t="s">
        <v>270</v>
      </c>
      <c r="B203">
        <v>0</v>
      </c>
      <c r="C203">
        <v>1</v>
      </c>
      <c r="D203" s="1" t="s">
        <v>150</v>
      </c>
      <c r="F203">
        <f>B4-C203</f>
        <v>1</v>
      </c>
      <c r="G203">
        <f>C4-B203</f>
        <v>10</v>
      </c>
      <c r="H203" s="1" t="s">
        <v>13</v>
      </c>
    </row>
    <row r="204" spans="1:9" x14ac:dyDescent="0.3">
      <c r="A204" t="s">
        <v>271</v>
      </c>
      <c r="B204">
        <v>0</v>
      </c>
      <c r="C204">
        <v>1</v>
      </c>
      <c r="D204" s="1" t="s">
        <v>150</v>
      </c>
      <c r="F204">
        <f>B108-C204</f>
        <v>4</v>
      </c>
      <c r="G204">
        <f>C108-B204</f>
        <v>7</v>
      </c>
      <c r="H204" s="1" t="s">
        <v>272</v>
      </c>
    </row>
    <row r="205" spans="1:9" x14ac:dyDescent="0.3">
      <c r="A205" t="s">
        <v>273</v>
      </c>
      <c r="B205">
        <v>0</v>
      </c>
      <c r="C205">
        <v>1</v>
      </c>
      <c r="D205" s="1" t="s">
        <v>151</v>
      </c>
      <c r="F205">
        <f>B38-C205</f>
        <v>14</v>
      </c>
      <c r="G205">
        <f>C38-B205</f>
        <v>0</v>
      </c>
      <c r="H205" s="1" t="s">
        <v>47</v>
      </c>
    </row>
    <row r="206" spans="1:9" x14ac:dyDescent="0.3">
      <c r="A206" t="s">
        <v>274</v>
      </c>
      <c r="B206">
        <v>0</v>
      </c>
      <c r="C206">
        <v>2</v>
      </c>
      <c r="D206" s="1" t="s">
        <v>150</v>
      </c>
      <c r="E206" t="s">
        <v>181</v>
      </c>
      <c r="F206">
        <f>(B21+B98)-C206</f>
        <v>15</v>
      </c>
      <c r="G206">
        <f>(C21+C98)-B206</f>
        <v>10</v>
      </c>
      <c r="H206" s="1" t="s">
        <v>275</v>
      </c>
      <c r="I206" t="s">
        <v>276</v>
      </c>
    </row>
    <row r="207" spans="1:9" x14ac:dyDescent="0.3">
      <c r="A207" t="s">
        <v>277</v>
      </c>
      <c r="B207">
        <v>0</v>
      </c>
      <c r="C207">
        <v>1</v>
      </c>
      <c r="D207" s="1" t="s">
        <v>150</v>
      </c>
      <c r="F207">
        <f>B50-C207</f>
        <v>9</v>
      </c>
      <c r="G207">
        <f>C50-B207</f>
        <v>4</v>
      </c>
      <c r="H207" s="1" t="s">
        <v>278</v>
      </c>
    </row>
    <row r="208" spans="1:9" x14ac:dyDescent="0.3">
      <c r="A208" t="s">
        <v>279</v>
      </c>
      <c r="B208">
        <v>0</v>
      </c>
      <c r="C208">
        <v>1</v>
      </c>
      <c r="D208" s="1" t="s">
        <v>150</v>
      </c>
      <c r="F208">
        <f>B46-C208</f>
        <v>7</v>
      </c>
      <c r="G208">
        <f>C46-B208</f>
        <v>5</v>
      </c>
      <c r="H208" s="1" t="s">
        <v>55</v>
      </c>
    </row>
    <row r="209" spans="1:9" x14ac:dyDescent="0.3">
      <c r="A209" t="s">
        <v>280</v>
      </c>
      <c r="B209">
        <v>0</v>
      </c>
      <c r="C209">
        <v>1</v>
      </c>
      <c r="D209" s="1" t="s">
        <v>150</v>
      </c>
      <c r="F209">
        <f>B47-C209</f>
        <v>3</v>
      </c>
      <c r="G209">
        <f>C47-B209</f>
        <v>8</v>
      </c>
      <c r="H209" s="1" t="s">
        <v>281</v>
      </c>
    </row>
    <row r="210" spans="1:9" x14ac:dyDescent="0.3">
      <c r="A210" t="s">
        <v>282</v>
      </c>
      <c r="B210">
        <v>0</v>
      </c>
      <c r="C210">
        <v>2</v>
      </c>
      <c r="D210" s="1" t="s">
        <v>150</v>
      </c>
      <c r="E210" t="s">
        <v>151</v>
      </c>
      <c r="F210">
        <f>(B54+B34)-C210</f>
        <v>9</v>
      </c>
      <c r="G210">
        <f>(C54+C34)-B210</f>
        <v>14</v>
      </c>
      <c r="H210" s="1" t="s">
        <v>283</v>
      </c>
      <c r="I210" t="s">
        <v>284</v>
      </c>
    </row>
    <row r="211" spans="1:9" x14ac:dyDescent="0.3">
      <c r="A211" t="s">
        <v>285</v>
      </c>
      <c r="B211">
        <v>0</v>
      </c>
      <c r="C211">
        <v>1</v>
      </c>
      <c r="D211" s="1" t="s">
        <v>151</v>
      </c>
      <c r="F211">
        <f>B56-C211</f>
        <v>9</v>
      </c>
      <c r="G211">
        <f>C56-B211</f>
        <v>4</v>
      </c>
      <c r="H211" s="1" t="s">
        <v>286</v>
      </c>
    </row>
    <row r="212" spans="1:9" x14ac:dyDescent="0.3">
      <c r="A212" t="s">
        <v>287</v>
      </c>
      <c r="B212">
        <v>1</v>
      </c>
      <c r="C212">
        <v>0</v>
      </c>
      <c r="D212" s="1" t="s">
        <v>147</v>
      </c>
      <c r="F212">
        <f>B81-C212</f>
        <v>1</v>
      </c>
      <c r="G212">
        <f>C81-B212</f>
        <v>10</v>
      </c>
      <c r="H212" s="1" t="s">
        <v>288</v>
      </c>
    </row>
    <row r="213" spans="1:9" x14ac:dyDescent="0.3">
      <c r="A213" t="s">
        <v>289</v>
      </c>
      <c r="B213">
        <v>0</v>
      </c>
      <c r="C213">
        <v>1</v>
      </c>
      <c r="D213" s="1" t="s">
        <v>151</v>
      </c>
      <c r="F213">
        <f>B121-C213</f>
        <v>9</v>
      </c>
      <c r="G213">
        <f>C121-B213</f>
        <v>4</v>
      </c>
      <c r="H213" s="1" t="s">
        <v>130</v>
      </c>
    </row>
    <row r="214" spans="1:9" x14ac:dyDescent="0.3">
      <c r="A214" t="s">
        <v>290</v>
      </c>
      <c r="B214">
        <v>0</v>
      </c>
      <c r="C214">
        <v>1</v>
      </c>
      <c r="D214" s="1" t="s">
        <v>151</v>
      </c>
      <c r="F214">
        <f>B57-C214</f>
        <v>3</v>
      </c>
      <c r="G214">
        <f>C57-B214</f>
        <v>8</v>
      </c>
      <c r="H214" s="1" t="s">
        <v>291</v>
      </c>
    </row>
    <row r="215" spans="1:9" x14ac:dyDescent="0.3">
      <c r="A215" t="s">
        <v>292</v>
      </c>
      <c r="B215">
        <v>0</v>
      </c>
      <c r="C215">
        <v>1</v>
      </c>
      <c r="D215" s="1" t="s">
        <v>147</v>
      </c>
      <c r="F215">
        <f>B61-C215</f>
        <v>0</v>
      </c>
      <c r="G215">
        <f>C61-B215</f>
        <v>11</v>
      </c>
      <c r="H215" s="1" t="s">
        <v>293</v>
      </c>
    </row>
    <row r="216" spans="1:9" x14ac:dyDescent="0.3">
      <c r="A216" t="s">
        <v>294</v>
      </c>
      <c r="B216">
        <v>0</v>
      </c>
      <c r="C216">
        <v>1</v>
      </c>
      <c r="D216" s="1" t="s">
        <v>151</v>
      </c>
      <c r="F216">
        <f>B109-C216</f>
        <v>12</v>
      </c>
      <c r="G216">
        <f>C109-B216</f>
        <v>2</v>
      </c>
      <c r="H216" s="1" t="s">
        <v>295</v>
      </c>
    </row>
    <row r="217" spans="1:9" x14ac:dyDescent="0.3">
      <c r="A217" t="s">
        <v>296</v>
      </c>
      <c r="B217">
        <v>0</v>
      </c>
      <c r="C217">
        <v>1</v>
      </c>
      <c r="D217" s="1" t="s">
        <v>147</v>
      </c>
      <c r="E217" t="s">
        <v>297</v>
      </c>
      <c r="F217">
        <f>(B15+B106)-C217</f>
        <v>20</v>
      </c>
      <c r="G217">
        <f>(C15+C106)-B217</f>
        <v>6</v>
      </c>
      <c r="H217" s="1" t="s">
        <v>298</v>
      </c>
      <c r="I217" t="s">
        <v>115</v>
      </c>
    </row>
    <row r="218" spans="1:9" x14ac:dyDescent="0.3">
      <c r="A218" t="s">
        <v>299</v>
      </c>
      <c r="B218">
        <v>0</v>
      </c>
      <c r="C218">
        <v>1</v>
      </c>
      <c r="D218" s="1" t="s">
        <v>147</v>
      </c>
      <c r="F218">
        <f>B67-C218</f>
        <v>7</v>
      </c>
      <c r="G218">
        <f>C67-B218</f>
        <v>5</v>
      </c>
      <c r="H218" s="1" t="s">
        <v>300</v>
      </c>
    </row>
    <row r="219" spans="1:9" x14ac:dyDescent="0.3">
      <c r="A219" t="s">
        <v>301</v>
      </c>
      <c r="B219">
        <v>0</v>
      </c>
      <c r="C219">
        <v>1</v>
      </c>
      <c r="D219" s="1" t="s">
        <v>150</v>
      </c>
      <c r="F219">
        <f>B49-C219</f>
        <v>5</v>
      </c>
      <c r="G219">
        <f>C49-B219</f>
        <v>7</v>
      </c>
      <c r="H219" s="1" t="s">
        <v>58</v>
      </c>
    </row>
    <row r="220" spans="1:9" x14ac:dyDescent="0.3">
      <c r="A220" t="s">
        <v>302</v>
      </c>
      <c r="B220">
        <v>0</v>
      </c>
      <c r="C220">
        <v>2</v>
      </c>
      <c r="D220" s="1" t="s">
        <v>151</v>
      </c>
      <c r="E220" t="s">
        <v>179</v>
      </c>
      <c r="F220">
        <f>(B79+B111)-C220</f>
        <v>16</v>
      </c>
      <c r="G220">
        <f>(C79+C111)-B220</f>
        <v>10</v>
      </c>
      <c r="H220" s="1" t="s">
        <v>303</v>
      </c>
      <c r="I220" t="s">
        <v>304</v>
      </c>
    </row>
    <row r="221" spans="1:9" x14ac:dyDescent="0.3">
      <c r="A221" t="s">
        <v>305</v>
      </c>
      <c r="B221">
        <v>0</v>
      </c>
      <c r="C221">
        <v>1</v>
      </c>
      <c r="D221" s="1" t="s">
        <v>147</v>
      </c>
      <c r="F221">
        <f>B129-C221</f>
        <v>4</v>
      </c>
      <c r="G221">
        <f>C129-B221</f>
        <v>7</v>
      </c>
      <c r="H221" s="1" t="s">
        <v>306</v>
      </c>
    </row>
    <row r="222" spans="1:9" x14ac:dyDescent="0.3">
      <c r="A222" t="s">
        <v>307</v>
      </c>
      <c r="B222">
        <v>0</v>
      </c>
      <c r="C222">
        <v>1</v>
      </c>
      <c r="D222" s="1" t="s">
        <v>159</v>
      </c>
      <c r="F222">
        <f>B18-C222</f>
        <v>7</v>
      </c>
      <c r="G222">
        <f>C18-B222</f>
        <v>5</v>
      </c>
      <c r="H222" s="1" t="s">
        <v>308</v>
      </c>
    </row>
    <row r="223" spans="1:9" x14ac:dyDescent="0.3">
      <c r="A223" t="s">
        <v>309</v>
      </c>
      <c r="B223">
        <v>0</v>
      </c>
      <c r="C223">
        <v>1</v>
      </c>
      <c r="D223" s="1" t="s">
        <v>310</v>
      </c>
      <c r="F223">
        <f>B76-C223</f>
        <v>6</v>
      </c>
      <c r="G223">
        <f>C76-B223</f>
        <v>6</v>
      </c>
      <c r="H223" s="1" t="s">
        <v>311</v>
      </c>
    </row>
    <row r="224" spans="1:9" x14ac:dyDescent="0.3">
      <c r="A224" t="s">
        <v>312</v>
      </c>
      <c r="B224">
        <v>0</v>
      </c>
      <c r="C224">
        <v>1</v>
      </c>
      <c r="D224" s="1" t="s">
        <v>147</v>
      </c>
      <c r="F224">
        <f>B11-C224</f>
        <v>5</v>
      </c>
      <c r="G224">
        <f>C11-B224</f>
        <v>6</v>
      </c>
      <c r="H224" s="1" t="s">
        <v>20</v>
      </c>
    </row>
    <row r="225" spans="1:9" x14ac:dyDescent="0.3">
      <c r="A225" t="s">
        <v>313</v>
      </c>
      <c r="B225">
        <v>0</v>
      </c>
      <c r="C225">
        <v>1</v>
      </c>
      <c r="D225" s="1" t="s">
        <v>150</v>
      </c>
      <c r="F225">
        <f>B126-C225</f>
        <v>7</v>
      </c>
      <c r="G225">
        <f>C126-B225</f>
        <v>5</v>
      </c>
      <c r="H225" s="1" t="s">
        <v>314</v>
      </c>
    </row>
    <row r="226" spans="1:9" x14ac:dyDescent="0.3">
      <c r="A226" t="s">
        <v>315</v>
      </c>
      <c r="B226">
        <v>0</v>
      </c>
      <c r="C226">
        <v>2</v>
      </c>
      <c r="D226" s="1" t="s">
        <v>151</v>
      </c>
      <c r="E226" t="s">
        <v>181</v>
      </c>
      <c r="F226">
        <f>(B94+B104)-C226</f>
        <v>9</v>
      </c>
      <c r="G226">
        <f>(C94+C104)-B226</f>
        <v>14</v>
      </c>
      <c r="H226" s="1" t="s">
        <v>103</v>
      </c>
      <c r="I226" t="s">
        <v>113</v>
      </c>
    </row>
    <row r="227" spans="1:9" x14ac:dyDescent="0.3">
      <c r="A227" t="s">
        <v>316</v>
      </c>
      <c r="B227">
        <v>1</v>
      </c>
      <c r="C227">
        <v>0</v>
      </c>
      <c r="D227" s="1" t="s">
        <v>151</v>
      </c>
      <c r="F227">
        <f>B122-C227</f>
        <v>6</v>
      </c>
      <c r="G227">
        <f>C122-B227</f>
        <v>6</v>
      </c>
      <c r="H227" s="1" t="s">
        <v>317</v>
      </c>
    </row>
    <row r="228" spans="1:9" x14ac:dyDescent="0.3">
      <c r="A228" t="s">
        <v>318</v>
      </c>
      <c r="B228">
        <v>0</v>
      </c>
      <c r="C228">
        <v>1</v>
      </c>
      <c r="D228" s="1" t="s">
        <v>151</v>
      </c>
      <c r="F228">
        <f>B41-C228</f>
        <v>4</v>
      </c>
      <c r="G228">
        <f>C41-B228</f>
        <v>7</v>
      </c>
      <c r="H228" s="1" t="s">
        <v>319</v>
      </c>
    </row>
    <row r="229" spans="1:9" x14ac:dyDescent="0.3">
      <c r="A229" t="s">
        <v>320</v>
      </c>
      <c r="B229">
        <v>0</v>
      </c>
      <c r="C229">
        <v>1</v>
      </c>
      <c r="D229" s="1" t="s">
        <v>151</v>
      </c>
      <c r="F229">
        <f>B68-C229</f>
        <v>8</v>
      </c>
      <c r="G229">
        <f>C68-B229</f>
        <v>4</v>
      </c>
      <c r="H229" s="1" t="s">
        <v>321</v>
      </c>
    </row>
    <row r="230" spans="1:9" x14ac:dyDescent="0.3">
      <c r="A230" t="s">
        <v>322</v>
      </c>
      <c r="B230">
        <v>1</v>
      </c>
      <c r="C230">
        <v>0</v>
      </c>
      <c r="D230" s="1" t="s">
        <v>150</v>
      </c>
      <c r="F230">
        <f>B23-C230</f>
        <v>3</v>
      </c>
      <c r="G230">
        <f>C23-B230</f>
        <v>8</v>
      </c>
      <c r="H230" s="1" t="s">
        <v>32</v>
      </c>
    </row>
    <row r="231" spans="1:9" x14ac:dyDescent="0.3">
      <c r="A231" t="s">
        <v>323</v>
      </c>
      <c r="B231">
        <v>0</v>
      </c>
      <c r="C231">
        <v>1</v>
      </c>
      <c r="D231" s="1" t="s">
        <v>147</v>
      </c>
      <c r="F231">
        <f>B125-C231</f>
        <v>2</v>
      </c>
      <c r="G231">
        <f>C125-B231</f>
        <v>8</v>
      </c>
      <c r="H231" s="1" t="s">
        <v>324</v>
      </c>
    </row>
    <row r="232" spans="1:9" x14ac:dyDescent="0.3">
      <c r="A232" t="s">
        <v>325</v>
      </c>
      <c r="B232">
        <v>0</v>
      </c>
      <c r="C232">
        <v>1</v>
      </c>
      <c r="D232" s="1" t="s">
        <v>147</v>
      </c>
      <c r="F232">
        <f>B52-C232</f>
        <v>6</v>
      </c>
      <c r="G232">
        <f>C52-B232</f>
        <v>6</v>
      </c>
      <c r="H232" s="1" t="s">
        <v>61</v>
      </c>
    </row>
  </sheetData>
  <mergeCells count="2">
    <mergeCell ref="F1:H1"/>
    <mergeCell ref="J1:L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6642C-86FD-47DC-A3DD-EA67C275A03F}">
  <dimension ref="A1:D132"/>
  <sheetViews>
    <sheetView workbookViewId="0">
      <selection activeCell="C1" sqref="C1"/>
    </sheetView>
  </sheetViews>
  <sheetFormatPr defaultRowHeight="14.4" x14ac:dyDescent="0.3"/>
  <cols>
    <col min="1" max="1" width="20.44140625" bestFit="1" customWidth="1"/>
    <col min="4" max="4" width="10.33203125" style="1" bestFit="1" customWidth="1"/>
  </cols>
  <sheetData>
    <row r="1" spans="1:4" x14ac:dyDescent="0.3">
      <c r="A1" t="s">
        <v>3</v>
      </c>
      <c r="B1" t="s">
        <v>326</v>
      </c>
      <c r="C1" t="s">
        <v>327</v>
      </c>
      <c r="D1" s="1" t="s">
        <v>328</v>
      </c>
    </row>
    <row r="2" spans="1:4" x14ac:dyDescent="0.3">
      <c r="A2" t="s">
        <v>12</v>
      </c>
      <c r="B2">
        <v>362</v>
      </c>
      <c r="C2">
        <v>174</v>
      </c>
      <c r="D2" s="1">
        <f>B2/(B2+C2)</f>
        <v>0.67537313432835822</v>
      </c>
    </row>
    <row r="3" spans="1:4" x14ac:dyDescent="0.3">
      <c r="A3" t="s">
        <v>13</v>
      </c>
      <c r="B3">
        <v>261</v>
      </c>
      <c r="C3">
        <v>402</v>
      </c>
      <c r="D3" s="1">
        <f t="shared" ref="D3:D67" si="0">B3/(B3+C3)</f>
        <v>0.39366515837104071</v>
      </c>
    </row>
    <row r="4" spans="1:4" x14ac:dyDescent="0.3">
      <c r="A4" t="s">
        <v>14</v>
      </c>
      <c r="B4">
        <v>534</v>
      </c>
      <c r="C4">
        <v>236</v>
      </c>
      <c r="D4" s="1">
        <f t="shared" si="0"/>
        <v>0.69350649350649352</v>
      </c>
    </row>
    <row r="5" spans="1:4" x14ac:dyDescent="0.3">
      <c r="A5" t="s">
        <v>15</v>
      </c>
      <c r="B5">
        <v>419</v>
      </c>
      <c r="C5">
        <v>321</v>
      </c>
      <c r="D5" s="1">
        <f t="shared" si="0"/>
        <v>0.56621621621621621</v>
      </c>
    </row>
    <row r="6" spans="1:4" x14ac:dyDescent="0.3">
      <c r="A6" t="s">
        <v>16</v>
      </c>
      <c r="B6">
        <v>370</v>
      </c>
      <c r="C6">
        <v>438</v>
      </c>
      <c r="D6" s="1">
        <f t="shared" si="0"/>
        <v>0.45792079207920794</v>
      </c>
    </row>
    <row r="7" spans="1:4" x14ac:dyDescent="0.3">
      <c r="A7" t="s">
        <v>17</v>
      </c>
      <c r="B7">
        <v>313</v>
      </c>
      <c r="C7">
        <v>377</v>
      </c>
      <c r="D7" s="1">
        <f t="shared" si="0"/>
        <v>0.45362318840579713</v>
      </c>
    </row>
    <row r="8" spans="1:4" x14ac:dyDescent="0.3">
      <c r="A8" t="s">
        <v>18</v>
      </c>
      <c r="B8">
        <v>423</v>
      </c>
      <c r="C8">
        <v>398</v>
      </c>
      <c r="D8" s="1">
        <f t="shared" si="0"/>
        <v>0.51522533495736911</v>
      </c>
    </row>
    <row r="9" spans="1:4" x14ac:dyDescent="0.3">
      <c r="A9" t="s">
        <v>19</v>
      </c>
      <c r="B9">
        <v>300</v>
      </c>
      <c r="C9">
        <v>377</v>
      </c>
      <c r="D9" s="1">
        <f t="shared" si="0"/>
        <v>0.44313146233382572</v>
      </c>
    </row>
    <row r="10" spans="1:4" x14ac:dyDescent="0.3">
      <c r="A10" t="s">
        <v>20</v>
      </c>
      <c r="B10">
        <v>343</v>
      </c>
      <c r="C10">
        <v>270</v>
      </c>
      <c r="D10" s="1">
        <f t="shared" si="0"/>
        <v>0.55954323001631323</v>
      </c>
    </row>
    <row r="11" spans="1:4" x14ac:dyDescent="0.3">
      <c r="A11" t="s">
        <v>21</v>
      </c>
      <c r="B11">
        <v>297</v>
      </c>
      <c r="C11">
        <v>354</v>
      </c>
      <c r="D11" s="1">
        <f t="shared" si="0"/>
        <v>0.45622119815668205</v>
      </c>
    </row>
    <row r="12" spans="1:4" x14ac:dyDescent="0.3">
      <c r="A12" t="s">
        <v>22</v>
      </c>
      <c r="B12">
        <v>279</v>
      </c>
      <c r="C12">
        <v>323</v>
      </c>
      <c r="D12" s="1">
        <f t="shared" si="0"/>
        <v>0.46345514950166111</v>
      </c>
    </row>
    <row r="13" spans="1:4" x14ac:dyDescent="0.3">
      <c r="A13" t="s">
        <v>23</v>
      </c>
      <c r="B13">
        <v>418</v>
      </c>
      <c r="C13">
        <v>349</v>
      </c>
      <c r="D13" s="1">
        <f t="shared" si="0"/>
        <v>0.54498044328552808</v>
      </c>
    </row>
    <row r="14" spans="1:4" x14ac:dyDescent="0.3">
      <c r="A14" t="s">
        <v>24</v>
      </c>
      <c r="B14">
        <v>413</v>
      </c>
      <c r="C14">
        <v>273</v>
      </c>
      <c r="D14" s="1">
        <f t="shared" si="0"/>
        <v>0.60204081632653061</v>
      </c>
    </row>
    <row r="15" spans="1:4" x14ac:dyDescent="0.3">
      <c r="A15" t="s">
        <v>25</v>
      </c>
      <c r="B15">
        <v>213</v>
      </c>
      <c r="C15">
        <v>364</v>
      </c>
      <c r="D15" s="1">
        <f t="shared" si="0"/>
        <v>0.36915077989601386</v>
      </c>
    </row>
    <row r="16" spans="1:4" x14ac:dyDescent="0.3">
      <c r="A16" t="s">
        <v>26</v>
      </c>
      <c r="B16">
        <v>305</v>
      </c>
      <c r="C16">
        <v>423</v>
      </c>
      <c r="D16" s="1">
        <f t="shared" si="0"/>
        <v>0.41895604395604397</v>
      </c>
    </row>
    <row r="17" spans="1:4" x14ac:dyDescent="0.3">
      <c r="A17" t="s">
        <v>27</v>
      </c>
      <c r="B17">
        <v>407</v>
      </c>
      <c r="C17">
        <v>383</v>
      </c>
      <c r="D17" s="1">
        <f t="shared" si="0"/>
        <v>0.51518987341772149</v>
      </c>
    </row>
    <row r="18" spans="1:4" x14ac:dyDescent="0.3">
      <c r="A18" t="s">
        <v>28</v>
      </c>
      <c r="B18">
        <v>371</v>
      </c>
      <c r="C18">
        <v>347</v>
      </c>
      <c r="D18" s="1">
        <f t="shared" si="0"/>
        <v>0.51671309192200554</v>
      </c>
    </row>
    <row r="19" spans="1:4" x14ac:dyDescent="0.3">
      <c r="A19" t="s">
        <v>29</v>
      </c>
      <c r="B19">
        <v>287</v>
      </c>
      <c r="C19">
        <v>334</v>
      </c>
      <c r="D19" s="1">
        <f t="shared" si="0"/>
        <v>0.46215780998389694</v>
      </c>
    </row>
    <row r="20" spans="1:4" x14ac:dyDescent="0.3">
      <c r="A20" t="s">
        <v>30</v>
      </c>
      <c r="B20">
        <v>460</v>
      </c>
      <c r="C20">
        <v>331</v>
      </c>
      <c r="D20" s="1">
        <f t="shared" si="0"/>
        <v>0.58154235145385591</v>
      </c>
    </row>
    <row r="21" spans="1:4" x14ac:dyDescent="0.3">
      <c r="A21" t="s">
        <v>31</v>
      </c>
      <c r="B21">
        <v>290</v>
      </c>
      <c r="C21">
        <v>338</v>
      </c>
      <c r="D21" s="1">
        <f t="shared" si="0"/>
        <v>0.46178343949044587</v>
      </c>
    </row>
    <row r="22" spans="1:4" x14ac:dyDescent="0.3">
      <c r="A22" t="s">
        <v>32</v>
      </c>
      <c r="B22">
        <v>293</v>
      </c>
      <c r="C22">
        <v>473</v>
      </c>
      <c r="D22" s="1">
        <f t="shared" si="0"/>
        <v>0.38250652741514363</v>
      </c>
    </row>
    <row r="23" spans="1:4" x14ac:dyDescent="0.3">
      <c r="A23" t="s">
        <v>33</v>
      </c>
      <c r="B23">
        <v>380</v>
      </c>
      <c r="C23">
        <v>268</v>
      </c>
      <c r="D23" s="1">
        <f t="shared" si="0"/>
        <v>0.5864197530864198</v>
      </c>
    </row>
    <row r="24" spans="1:4" x14ac:dyDescent="0.3">
      <c r="A24" t="s">
        <v>34</v>
      </c>
      <c r="B24">
        <v>465</v>
      </c>
      <c r="C24">
        <v>292</v>
      </c>
      <c r="D24" s="1">
        <f t="shared" si="0"/>
        <v>0.61426684280052846</v>
      </c>
    </row>
    <row r="25" spans="1:4" x14ac:dyDescent="0.3">
      <c r="A25" t="s">
        <v>35</v>
      </c>
      <c r="B25">
        <v>378</v>
      </c>
      <c r="C25">
        <v>414</v>
      </c>
      <c r="D25" s="1">
        <f t="shared" si="0"/>
        <v>0.47727272727272729</v>
      </c>
    </row>
    <row r="26" spans="1:4" x14ac:dyDescent="0.3">
      <c r="A26" t="s">
        <v>36</v>
      </c>
      <c r="B26">
        <v>185</v>
      </c>
      <c r="C26">
        <v>534</v>
      </c>
      <c r="D26" s="1">
        <f t="shared" si="0"/>
        <v>0.2573018080667594</v>
      </c>
    </row>
    <row r="27" spans="1:4" x14ac:dyDescent="0.3">
      <c r="A27" t="s">
        <v>37</v>
      </c>
      <c r="B27">
        <v>158</v>
      </c>
      <c r="C27">
        <v>323</v>
      </c>
      <c r="D27" s="1">
        <f t="shared" si="0"/>
        <v>0.3284823284823285</v>
      </c>
    </row>
    <row r="28" spans="1:4" x14ac:dyDescent="0.3">
      <c r="A28" t="s">
        <v>38</v>
      </c>
      <c r="B28">
        <v>252</v>
      </c>
      <c r="C28">
        <v>341</v>
      </c>
      <c r="D28" s="1">
        <f t="shared" si="0"/>
        <v>0.42495784148397975</v>
      </c>
    </row>
    <row r="29" spans="1:4" x14ac:dyDescent="0.3">
      <c r="A29" t="s">
        <v>39</v>
      </c>
      <c r="B29">
        <v>427</v>
      </c>
      <c r="C29">
        <v>287</v>
      </c>
      <c r="D29" s="1">
        <f t="shared" si="0"/>
        <v>0.59803921568627449</v>
      </c>
    </row>
    <row r="30" spans="1:4" x14ac:dyDescent="0.3">
      <c r="A30" t="s">
        <v>40</v>
      </c>
      <c r="B30">
        <v>423</v>
      </c>
      <c r="C30">
        <v>353</v>
      </c>
      <c r="D30" s="1">
        <f t="shared" si="0"/>
        <v>0.54510309278350511</v>
      </c>
    </row>
    <row r="31" spans="1:4" x14ac:dyDescent="0.3">
      <c r="A31" t="s">
        <v>41</v>
      </c>
      <c r="B31">
        <v>387</v>
      </c>
      <c r="C31">
        <v>370</v>
      </c>
      <c r="D31" s="1">
        <f t="shared" si="0"/>
        <v>0.51122853368560106</v>
      </c>
    </row>
    <row r="32" spans="1:4" x14ac:dyDescent="0.3">
      <c r="A32" t="s">
        <v>42</v>
      </c>
      <c r="B32">
        <v>384</v>
      </c>
      <c r="C32">
        <v>375</v>
      </c>
      <c r="D32" s="1">
        <f t="shared" si="0"/>
        <v>0.50592885375494068</v>
      </c>
    </row>
    <row r="33" spans="1:4" x14ac:dyDescent="0.3">
      <c r="A33" t="s">
        <v>43</v>
      </c>
      <c r="B33">
        <v>357</v>
      </c>
      <c r="C33">
        <v>319</v>
      </c>
      <c r="D33" s="1">
        <f t="shared" si="0"/>
        <v>0.52810650887573962</v>
      </c>
    </row>
    <row r="34" spans="1:4" x14ac:dyDescent="0.3">
      <c r="A34" t="s">
        <v>44</v>
      </c>
      <c r="B34">
        <v>224</v>
      </c>
      <c r="C34">
        <v>447</v>
      </c>
      <c r="D34" s="1">
        <f t="shared" si="0"/>
        <v>0.33383010432190763</v>
      </c>
    </row>
    <row r="35" spans="1:4" x14ac:dyDescent="0.3">
      <c r="A35" t="s">
        <v>45</v>
      </c>
      <c r="B35">
        <v>469</v>
      </c>
      <c r="C35">
        <v>268</v>
      </c>
      <c r="D35" s="1">
        <f t="shared" si="0"/>
        <v>0.63636363636363635</v>
      </c>
    </row>
    <row r="36" spans="1:4" x14ac:dyDescent="0.3">
      <c r="A36" t="s">
        <v>46</v>
      </c>
      <c r="B36">
        <v>428</v>
      </c>
      <c r="C36">
        <v>272</v>
      </c>
      <c r="D36" s="1">
        <f t="shared" si="0"/>
        <v>0.61142857142857143</v>
      </c>
    </row>
    <row r="37" spans="1:4" x14ac:dyDescent="0.3">
      <c r="A37" t="s">
        <v>47</v>
      </c>
      <c r="B37">
        <f>551+65</f>
        <v>616</v>
      </c>
      <c r="C37">
        <f>207+7</f>
        <v>214</v>
      </c>
      <c r="D37" s="1">
        <f t="shared" si="0"/>
        <v>0.74216867469879522</v>
      </c>
    </row>
    <row r="38" spans="1:4" x14ac:dyDescent="0.3">
      <c r="A38" t="s">
        <v>48</v>
      </c>
      <c r="B38">
        <v>425</v>
      </c>
      <c r="C38">
        <v>411</v>
      </c>
      <c r="D38" s="1">
        <f t="shared" si="0"/>
        <v>0.50837320574162681</v>
      </c>
    </row>
    <row r="39" spans="1:4" x14ac:dyDescent="0.3">
      <c r="A39" t="s">
        <v>49</v>
      </c>
      <c r="B39">
        <v>360</v>
      </c>
      <c r="C39">
        <v>374</v>
      </c>
      <c r="D39" s="1">
        <f t="shared" si="0"/>
        <v>0.49046321525885561</v>
      </c>
    </row>
    <row r="40" spans="1:4" x14ac:dyDescent="0.3">
      <c r="A40" t="s">
        <v>50</v>
      </c>
      <c r="B40">
        <v>206</v>
      </c>
      <c r="C40">
        <v>341</v>
      </c>
      <c r="D40" s="1">
        <f t="shared" si="0"/>
        <v>0.37659963436928701</v>
      </c>
    </row>
    <row r="41" spans="1:4" x14ac:dyDescent="0.3">
      <c r="A41" t="s">
        <v>51</v>
      </c>
      <c r="B41">
        <v>257</v>
      </c>
      <c r="C41">
        <v>451</v>
      </c>
      <c r="D41" s="1">
        <f t="shared" si="0"/>
        <v>0.36299435028248589</v>
      </c>
    </row>
    <row r="42" spans="1:4" x14ac:dyDescent="0.3">
      <c r="A42" t="s">
        <v>52</v>
      </c>
      <c r="B42">
        <v>469</v>
      </c>
      <c r="C42">
        <v>418</v>
      </c>
      <c r="D42" s="1">
        <f t="shared" si="0"/>
        <v>0.52874859075535507</v>
      </c>
    </row>
    <row r="43" spans="1:4" x14ac:dyDescent="0.3">
      <c r="A43" t="s">
        <v>53</v>
      </c>
      <c r="B43">
        <v>315</v>
      </c>
      <c r="C43">
        <v>166</v>
      </c>
      <c r="D43" s="1">
        <f t="shared" si="0"/>
        <v>0.65488565488565487</v>
      </c>
    </row>
    <row r="44" spans="1:4" x14ac:dyDescent="0.3">
      <c r="A44" t="s">
        <v>54</v>
      </c>
      <c r="B44">
        <v>279</v>
      </c>
      <c r="C44">
        <v>407</v>
      </c>
      <c r="D44" s="1">
        <f t="shared" si="0"/>
        <v>0.4067055393586006</v>
      </c>
    </row>
    <row r="45" spans="1:4" x14ac:dyDescent="0.3">
      <c r="A45" t="s">
        <v>55</v>
      </c>
      <c r="B45">
        <v>230</v>
      </c>
      <c r="C45">
        <v>173</v>
      </c>
      <c r="D45" s="1">
        <f t="shared" si="0"/>
        <v>0.57071960297766744</v>
      </c>
    </row>
    <row r="46" spans="1:4" x14ac:dyDescent="0.3">
      <c r="A46" t="s">
        <v>56</v>
      </c>
      <c r="B46">
        <v>242</v>
      </c>
      <c r="C46">
        <v>243</v>
      </c>
      <c r="D46" s="1">
        <f t="shared" si="0"/>
        <v>0.49896907216494846</v>
      </c>
    </row>
    <row r="47" spans="1:4" x14ac:dyDescent="0.3">
      <c r="A47" t="s">
        <v>57</v>
      </c>
      <c r="B47">
        <v>407</v>
      </c>
      <c r="C47">
        <v>230</v>
      </c>
      <c r="D47" s="1">
        <f t="shared" si="0"/>
        <v>0.63893249607535318</v>
      </c>
    </row>
    <row r="48" spans="1:4" x14ac:dyDescent="0.3">
      <c r="A48" t="s">
        <v>58</v>
      </c>
      <c r="B48">
        <v>462</v>
      </c>
      <c r="C48">
        <v>461</v>
      </c>
      <c r="D48" s="1">
        <f t="shared" si="0"/>
        <v>0.50054171180931739</v>
      </c>
    </row>
    <row r="49" spans="1:4" x14ac:dyDescent="0.3">
      <c r="A49" t="s">
        <v>59</v>
      </c>
      <c r="B49">
        <v>452</v>
      </c>
      <c r="C49">
        <v>306</v>
      </c>
      <c r="D49" s="1">
        <f t="shared" si="0"/>
        <v>0.59630606860158308</v>
      </c>
    </row>
    <row r="50" spans="1:4" x14ac:dyDescent="0.3">
      <c r="A50" t="s">
        <v>60</v>
      </c>
      <c r="B50">
        <v>341</v>
      </c>
      <c r="C50">
        <v>348</v>
      </c>
      <c r="D50" s="1">
        <f t="shared" si="0"/>
        <v>0.49492017416545719</v>
      </c>
    </row>
    <row r="51" spans="1:4" x14ac:dyDescent="0.3">
      <c r="A51" t="s">
        <v>61</v>
      </c>
      <c r="B51">
        <v>265</v>
      </c>
      <c r="C51">
        <v>250</v>
      </c>
      <c r="D51" s="1">
        <f t="shared" si="0"/>
        <v>0.5145631067961165</v>
      </c>
    </row>
    <row r="52" spans="1:4" x14ac:dyDescent="0.3">
      <c r="A52" t="s">
        <v>62</v>
      </c>
      <c r="B52">
        <v>358</v>
      </c>
      <c r="C52">
        <v>320</v>
      </c>
      <c r="D52" s="1">
        <f t="shared" si="0"/>
        <v>0.528023598820059</v>
      </c>
    </row>
    <row r="53" spans="1:4" x14ac:dyDescent="0.3">
      <c r="A53" t="s">
        <v>63</v>
      </c>
      <c r="B53">
        <v>340</v>
      </c>
      <c r="C53">
        <v>297</v>
      </c>
      <c r="D53" s="1">
        <f t="shared" si="0"/>
        <v>0.53375196232339095</v>
      </c>
    </row>
    <row r="54" spans="1:4" x14ac:dyDescent="0.3">
      <c r="A54" t="s">
        <v>64</v>
      </c>
      <c r="B54">
        <v>268</v>
      </c>
      <c r="C54">
        <v>413</v>
      </c>
      <c r="D54" s="1">
        <f t="shared" si="0"/>
        <v>0.39353891336270191</v>
      </c>
    </row>
    <row r="55" spans="1:4" x14ac:dyDescent="0.3">
      <c r="A55" t="s">
        <v>65</v>
      </c>
      <c r="B55">
        <v>483</v>
      </c>
      <c r="C55">
        <v>315</v>
      </c>
      <c r="D55" s="1">
        <f t="shared" si="0"/>
        <v>0.60526315789473684</v>
      </c>
    </row>
    <row r="56" spans="1:4" x14ac:dyDescent="0.3">
      <c r="A56" t="s">
        <v>66</v>
      </c>
      <c r="B56">
        <v>348</v>
      </c>
      <c r="C56">
        <v>455</v>
      </c>
      <c r="D56" s="1">
        <f t="shared" si="0"/>
        <v>0.43337484433374845</v>
      </c>
    </row>
    <row r="57" spans="1:4" x14ac:dyDescent="0.3">
      <c r="A57" t="s">
        <v>67</v>
      </c>
      <c r="B57">
        <v>350</v>
      </c>
      <c r="C57">
        <v>249</v>
      </c>
      <c r="D57" s="1">
        <f t="shared" si="0"/>
        <v>0.58430717863105175</v>
      </c>
    </row>
    <row r="58" spans="1:4" x14ac:dyDescent="0.3">
      <c r="A58" t="s">
        <v>68</v>
      </c>
      <c r="B58">
        <v>318</v>
      </c>
      <c r="C58">
        <v>208</v>
      </c>
      <c r="D58" s="1">
        <f t="shared" si="0"/>
        <v>0.6045627376425855</v>
      </c>
    </row>
    <row r="59" spans="1:4" x14ac:dyDescent="0.3">
      <c r="A59" t="s">
        <v>69</v>
      </c>
      <c r="B59">
        <v>366</v>
      </c>
      <c r="C59">
        <v>301</v>
      </c>
      <c r="D59" s="1">
        <f t="shared" si="0"/>
        <v>0.54872563718140932</v>
      </c>
    </row>
    <row r="60" spans="1:4" x14ac:dyDescent="0.3">
      <c r="A60" t="s">
        <v>70</v>
      </c>
      <c r="B60">
        <v>150</v>
      </c>
      <c r="C60">
        <v>373</v>
      </c>
      <c r="D60" s="1">
        <f t="shared" si="0"/>
        <v>0.28680688336520077</v>
      </c>
    </row>
    <row r="61" spans="1:4" x14ac:dyDescent="0.3">
      <c r="A61" t="s">
        <v>71</v>
      </c>
      <c r="B61">
        <v>459</v>
      </c>
      <c r="C61">
        <v>338</v>
      </c>
      <c r="D61" s="1">
        <f t="shared" si="0"/>
        <v>0.57590966122961107</v>
      </c>
    </row>
    <row r="62" spans="1:4" x14ac:dyDescent="0.3">
      <c r="A62" t="s">
        <v>72</v>
      </c>
      <c r="B62">
        <v>283</v>
      </c>
      <c r="C62">
        <v>321</v>
      </c>
      <c r="D62" s="1">
        <f t="shared" si="0"/>
        <v>0.4685430463576159</v>
      </c>
    </row>
    <row r="63" spans="1:4" x14ac:dyDescent="0.3">
      <c r="A63" t="s">
        <v>73</v>
      </c>
      <c r="B63">
        <v>263</v>
      </c>
      <c r="C63">
        <v>294</v>
      </c>
      <c r="D63" s="1">
        <f t="shared" si="0"/>
        <v>0.47217235188509876</v>
      </c>
    </row>
    <row r="64" spans="1:4" x14ac:dyDescent="0.3">
      <c r="A64" t="s">
        <v>74</v>
      </c>
      <c r="B64">
        <v>566</v>
      </c>
      <c r="C64">
        <v>225</v>
      </c>
      <c r="D64" s="1">
        <f t="shared" si="0"/>
        <v>0.7155499367888748</v>
      </c>
    </row>
    <row r="65" spans="1:4" x14ac:dyDescent="0.3">
      <c r="A65" t="s">
        <v>75</v>
      </c>
      <c r="B65">
        <v>293</v>
      </c>
      <c r="C65">
        <v>329</v>
      </c>
      <c r="D65" s="1">
        <f t="shared" si="0"/>
        <v>0.47106109324758844</v>
      </c>
    </row>
    <row r="66" spans="1:4" x14ac:dyDescent="0.3">
      <c r="A66" t="s">
        <v>76</v>
      </c>
      <c r="B66">
        <v>375</v>
      </c>
      <c r="C66">
        <v>360</v>
      </c>
      <c r="D66" s="1">
        <f t="shared" si="0"/>
        <v>0.51020408163265307</v>
      </c>
    </row>
    <row r="67" spans="1:4" x14ac:dyDescent="0.3">
      <c r="A67" t="s">
        <v>77</v>
      </c>
      <c r="B67">
        <v>367</v>
      </c>
      <c r="C67">
        <v>180</v>
      </c>
      <c r="D67" s="1">
        <f t="shared" si="0"/>
        <v>0.67093235831809872</v>
      </c>
    </row>
    <row r="68" spans="1:4" x14ac:dyDescent="0.3">
      <c r="A68" t="s">
        <v>78</v>
      </c>
      <c r="B68">
        <v>435</v>
      </c>
      <c r="C68">
        <v>332</v>
      </c>
      <c r="D68" s="1">
        <f t="shared" ref="D68:D131" si="1">B68/(B68+C68)</f>
        <v>0.56714471968709257</v>
      </c>
    </row>
    <row r="69" spans="1:4" x14ac:dyDescent="0.3">
      <c r="A69" t="s">
        <v>79</v>
      </c>
      <c r="B69">
        <v>411</v>
      </c>
      <c r="C69">
        <v>300</v>
      </c>
      <c r="D69" s="1">
        <f t="shared" si="1"/>
        <v>0.57805907172995785</v>
      </c>
    </row>
    <row r="70" spans="1:4" x14ac:dyDescent="0.3">
      <c r="A70" t="s">
        <v>80</v>
      </c>
      <c r="B70">
        <v>323</v>
      </c>
      <c r="C70">
        <v>327</v>
      </c>
      <c r="D70" s="1">
        <f t="shared" si="1"/>
        <v>0.49692307692307691</v>
      </c>
    </row>
    <row r="71" spans="1:4" x14ac:dyDescent="0.3">
      <c r="A71" t="s">
        <v>81</v>
      </c>
      <c r="B71">
        <v>263</v>
      </c>
      <c r="C71">
        <v>292</v>
      </c>
      <c r="D71" s="1">
        <f t="shared" si="1"/>
        <v>0.47387387387387386</v>
      </c>
    </row>
    <row r="72" spans="1:4" x14ac:dyDescent="0.3">
      <c r="A72" t="s">
        <v>82</v>
      </c>
      <c r="B72">
        <v>271</v>
      </c>
      <c r="C72">
        <v>331</v>
      </c>
      <c r="D72" s="1">
        <f t="shared" si="1"/>
        <v>0.45016611295681064</v>
      </c>
    </row>
    <row r="73" spans="1:4" x14ac:dyDescent="0.3">
      <c r="A73" t="s">
        <v>83</v>
      </c>
      <c r="B73">
        <v>226</v>
      </c>
      <c r="C73">
        <v>371</v>
      </c>
      <c r="D73" s="1">
        <f t="shared" si="1"/>
        <v>0.37855946398659968</v>
      </c>
    </row>
    <row r="74" spans="1:4" x14ac:dyDescent="0.3">
      <c r="A74" t="s">
        <v>84</v>
      </c>
      <c r="B74">
        <v>157</v>
      </c>
      <c r="C74">
        <v>312</v>
      </c>
      <c r="D74" s="1">
        <f t="shared" si="1"/>
        <v>0.3347547974413646</v>
      </c>
    </row>
    <row r="75" spans="1:4" x14ac:dyDescent="0.3">
      <c r="A75" t="s">
        <v>85</v>
      </c>
      <c r="B75">
        <v>331</v>
      </c>
      <c r="C75">
        <v>311</v>
      </c>
      <c r="D75" s="1">
        <f t="shared" si="1"/>
        <v>0.51557632398753894</v>
      </c>
    </row>
    <row r="76" spans="1:4" x14ac:dyDescent="0.3">
      <c r="A76" t="s">
        <v>86</v>
      </c>
      <c r="B76">
        <v>482</v>
      </c>
      <c r="C76">
        <v>431</v>
      </c>
      <c r="D76" s="1">
        <f t="shared" si="1"/>
        <v>0.5279299014238773</v>
      </c>
    </row>
    <row r="77" spans="1:4" x14ac:dyDescent="0.3">
      <c r="A77" t="s">
        <v>87</v>
      </c>
      <c r="B77">
        <v>316</v>
      </c>
      <c r="C77">
        <v>249</v>
      </c>
      <c r="D77" s="1">
        <f t="shared" si="1"/>
        <v>0.55929203539823014</v>
      </c>
    </row>
    <row r="78" spans="1:4" x14ac:dyDescent="0.3">
      <c r="A78" t="s">
        <v>88</v>
      </c>
      <c r="B78">
        <v>473</v>
      </c>
      <c r="C78">
        <v>444</v>
      </c>
      <c r="D78" s="1">
        <f t="shared" si="1"/>
        <v>0.51581243184296621</v>
      </c>
    </row>
    <row r="79" spans="1:4" x14ac:dyDescent="0.3">
      <c r="A79" t="s">
        <v>89</v>
      </c>
      <c r="B79">
        <v>327</v>
      </c>
      <c r="C79">
        <v>393</v>
      </c>
      <c r="D79" s="1">
        <f t="shared" si="1"/>
        <v>0.45416666666666666</v>
      </c>
    </row>
    <row r="80" spans="1:4" x14ac:dyDescent="0.3">
      <c r="A80" t="s">
        <v>90</v>
      </c>
      <c r="B80">
        <v>165</v>
      </c>
      <c r="C80">
        <v>340</v>
      </c>
      <c r="D80" s="1">
        <f t="shared" si="1"/>
        <v>0.32673267326732675</v>
      </c>
    </row>
    <row r="81" spans="1:4" x14ac:dyDescent="0.3">
      <c r="A81" t="s">
        <v>91</v>
      </c>
      <c r="B81">
        <v>413</v>
      </c>
      <c r="C81">
        <v>299</v>
      </c>
      <c r="D81" s="1">
        <f t="shared" si="1"/>
        <v>0.5800561797752809</v>
      </c>
    </row>
    <row r="82" spans="1:4" x14ac:dyDescent="0.3">
      <c r="A82" t="s">
        <v>92</v>
      </c>
      <c r="B82">
        <v>445</v>
      </c>
      <c r="C82">
        <v>396</v>
      </c>
      <c r="D82" s="1">
        <f t="shared" si="1"/>
        <v>0.52913198573127229</v>
      </c>
    </row>
    <row r="83" spans="1:4" x14ac:dyDescent="0.3">
      <c r="A83" t="s">
        <v>93</v>
      </c>
      <c r="B83">
        <v>575</v>
      </c>
      <c r="C83">
        <v>273</v>
      </c>
      <c r="D83" s="1">
        <f t="shared" si="1"/>
        <v>0.67806603773584906</v>
      </c>
    </row>
    <row r="84" spans="1:4" x14ac:dyDescent="0.3">
      <c r="A84" t="s">
        <v>94</v>
      </c>
      <c r="B84">
        <v>427</v>
      </c>
      <c r="C84">
        <v>389</v>
      </c>
      <c r="D84" s="1">
        <f t="shared" si="1"/>
        <v>0.52328431372549022</v>
      </c>
    </row>
    <row r="85" spans="1:4" x14ac:dyDescent="0.3">
      <c r="A85" t="s">
        <v>95</v>
      </c>
      <c r="B85">
        <v>398</v>
      </c>
      <c r="C85">
        <v>376</v>
      </c>
      <c r="D85" s="1">
        <f t="shared" si="1"/>
        <v>0.51421188630490955</v>
      </c>
    </row>
    <row r="86" spans="1:4" x14ac:dyDescent="0.3">
      <c r="A86" t="s">
        <v>96</v>
      </c>
      <c r="B86">
        <v>234</v>
      </c>
      <c r="C86">
        <v>319</v>
      </c>
      <c r="D86" s="1">
        <f t="shared" si="1"/>
        <v>0.42314647377938519</v>
      </c>
    </row>
    <row r="87" spans="1:4" x14ac:dyDescent="0.3">
      <c r="A87" t="s">
        <v>97</v>
      </c>
      <c r="B87">
        <v>504</v>
      </c>
      <c r="C87">
        <v>356</v>
      </c>
      <c r="D87" s="1">
        <f t="shared" si="1"/>
        <v>0.586046511627907</v>
      </c>
    </row>
    <row r="88" spans="1:4" x14ac:dyDescent="0.3">
      <c r="A88" t="s">
        <v>98</v>
      </c>
      <c r="B88">
        <v>419</v>
      </c>
      <c r="C88">
        <v>260</v>
      </c>
      <c r="D88" s="1">
        <f t="shared" si="1"/>
        <v>0.61708394698085423</v>
      </c>
    </row>
    <row r="89" spans="1:4" x14ac:dyDescent="0.3">
      <c r="A89" t="s">
        <v>99</v>
      </c>
      <c r="B89">
        <v>465</v>
      </c>
      <c r="C89">
        <v>237</v>
      </c>
      <c r="D89" s="1">
        <f t="shared" si="1"/>
        <v>0.66239316239316237</v>
      </c>
    </row>
    <row r="90" spans="1:4" x14ac:dyDescent="0.3">
      <c r="A90" t="s">
        <v>100</v>
      </c>
      <c r="B90">
        <v>407</v>
      </c>
      <c r="C90">
        <v>316</v>
      </c>
      <c r="D90" s="1">
        <f t="shared" si="1"/>
        <v>0.56293222683264177</v>
      </c>
    </row>
    <row r="91" spans="1:4" x14ac:dyDescent="0.3">
      <c r="A91" t="s">
        <v>101</v>
      </c>
      <c r="B91">
        <v>372</v>
      </c>
      <c r="C91">
        <v>383</v>
      </c>
      <c r="D91" s="1">
        <f t="shared" si="1"/>
        <v>0.49271523178807947</v>
      </c>
    </row>
    <row r="92" spans="1:4" x14ac:dyDescent="0.3">
      <c r="A92" t="s">
        <v>102</v>
      </c>
      <c r="B92">
        <v>328</v>
      </c>
      <c r="C92">
        <v>444</v>
      </c>
      <c r="D92" s="1">
        <f t="shared" si="1"/>
        <v>0.42487046632124353</v>
      </c>
    </row>
    <row r="93" spans="1:4" x14ac:dyDescent="0.3">
      <c r="A93" t="s">
        <v>103</v>
      </c>
      <c r="B93">
        <v>209</v>
      </c>
      <c r="C93">
        <v>351</v>
      </c>
      <c r="D93" s="1">
        <f t="shared" si="1"/>
        <v>0.37321428571428572</v>
      </c>
    </row>
    <row r="94" spans="1:4" x14ac:dyDescent="0.3">
      <c r="A94" t="s">
        <v>104</v>
      </c>
      <c r="B94">
        <v>279</v>
      </c>
      <c r="C94">
        <v>267</v>
      </c>
      <c r="D94" s="1">
        <f t="shared" si="1"/>
        <v>0.51098901098901095</v>
      </c>
    </row>
    <row r="95" spans="1:4" x14ac:dyDescent="0.3">
      <c r="A95" t="s">
        <v>105</v>
      </c>
      <c r="B95">
        <v>329</v>
      </c>
      <c r="C95">
        <v>264</v>
      </c>
      <c r="D95" s="1">
        <f t="shared" si="1"/>
        <v>0.55480607082630695</v>
      </c>
    </row>
    <row r="96" spans="1:4" x14ac:dyDescent="0.3">
      <c r="A96" t="s">
        <v>106</v>
      </c>
      <c r="B96">
        <v>406</v>
      </c>
      <c r="C96">
        <v>277</v>
      </c>
      <c r="D96" s="1">
        <f t="shared" si="1"/>
        <v>0.59443631039531475</v>
      </c>
    </row>
    <row r="97" spans="1:4" x14ac:dyDescent="0.3">
      <c r="A97" t="s">
        <v>107</v>
      </c>
      <c r="B97">
        <v>418</v>
      </c>
      <c r="C97">
        <v>375</v>
      </c>
      <c r="D97" s="1">
        <f t="shared" si="1"/>
        <v>0.5271122320302648</v>
      </c>
    </row>
    <row r="98" spans="1:4" x14ac:dyDescent="0.3">
      <c r="A98" t="s">
        <v>108</v>
      </c>
      <c r="B98">
        <v>336</v>
      </c>
      <c r="C98">
        <v>494</v>
      </c>
      <c r="D98" s="1">
        <f t="shared" si="1"/>
        <v>0.40481927710843374</v>
      </c>
    </row>
    <row r="99" spans="1:4" x14ac:dyDescent="0.3">
      <c r="A99" t="s">
        <v>109</v>
      </c>
      <c r="B99">
        <v>579</v>
      </c>
      <c r="C99">
        <v>409</v>
      </c>
      <c r="D99" s="1">
        <f t="shared" si="1"/>
        <v>0.58603238866396756</v>
      </c>
    </row>
    <row r="100" spans="1:4" x14ac:dyDescent="0.3">
      <c r="A100" t="s">
        <v>110</v>
      </c>
      <c r="B100">
        <v>484</v>
      </c>
      <c r="C100">
        <v>440</v>
      </c>
      <c r="D100" s="1">
        <f t="shared" si="1"/>
        <v>0.52380952380952384</v>
      </c>
    </row>
    <row r="101" spans="1:4" x14ac:dyDescent="0.3">
      <c r="A101" t="s">
        <v>111</v>
      </c>
      <c r="B101">
        <v>329</v>
      </c>
      <c r="C101">
        <v>306</v>
      </c>
      <c r="D101" s="1">
        <f t="shared" si="1"/>
        <v>0.51811023622047248</v>
      </c>
    </row>
    <row r="102" spans="1:4" x14ac:dyDescent="0.3">
      <c r="A102" t="s">
        <v>112</v>
      </c>
      <c r="B102">
        <v>256</v>
      </c>
      <c r="C102">
        <v>386</v>
      </c>
      <c r="D102" s="1">
        <f t="shared" si="1"/>
        <v>0.39875389408099687</v>
      </c>
    </row>
    <row r="103" spans="1:4" x14ac:dyDescent="0.3">
      <c r="A103" t="s">
        <v>113</v>
      </c>
      <c r="B103">
        <v>360</v>
      </c>
      <c r="C103">
        <v>300</v>
      </c>
      <c r="D103" s="1">
        <f t="shared" si="1"/>
        <v>0.54545454545454541</v>
      </c>
    </row>
    <row r="104" spans="1:4" x14ac:dyDescent="0.3">
      <c r="A104" t="s">
        <v>114</v>
      </c>
      <c r="B104">
        <v>263</v>
      </c>
      <c r="C104">
        <v>351</v>
      </c>
      <c r="D104" s="1">
        <f t="shared" si="1"/>
        <v>0.42833876221498374</v>
      </c>
    </row>
    <row r="105" spans="1:4" x14ac:dyDescent="0.3">
      <c r="A105" t="s">
        <v>115</v>
      </c>
      <c r="B105">
        <v>599</v>
      </c>
      <c r="C105">
        <v>296</v>
      </c>
      <c r="D105" s="1">
        <f t="shared" si="1"/>
        <v>0.66927374301675979</v>
      </c>
    </row>
    <row r="106" spans="1:4" x14ac:dyDescent="0.3">
      <c r="A106" t="s">
        <v>116</v>
      </c>
      <c r="B106">
        <v>448</v>
      </c>
      <c r="C106">
        <v>281</v>
      </c>
      <c r="D106" s="1">
        <f t="shared" si="1"/>
        <v>0.6145404663923183</v>
      </c>
    </row>
    <row r="107" spans="1:4" x14ac:dyDescent="0.3">
      <c r="A107" t="s">
        <v>117</v>
      </c>
      <c r="B107">
        <v>273</v>
      </c>
      <c r="C107">
        <v>254</v>
      </c>
      <c r="D107" s="1">
        <f t="shared" si="1"/>
        <v>0.51802656546489567</v>
      </c>
    </row>
    <row r="108" spans="1:4" x14ac:dyDescent="0.3">
      <c r="A108" t="s">
        <v>118</v>
      </c>
      <c r="B108">
        <f>575+7</f>
        <v>582</v>
      </c>
      <c r="C108">
        <f>370+65</f>
        <v>435</v>
      </c>
      <c r="D108" s="1">
        <f t="shared" si="1"/>
        <v>0.57227138643067843</v>
      </c>
    </row>
    <row r="109" spans="1:4" x14ac:dyDescent="0.3">
      <c r="A109" t="s">
        <v>119</v>
      </c>
      <c r="B109">
        <v>293</v>
      </c>
      <c r="C109">
        <v>324</v>
      </c>
      <c r="D109" s="1">
        <f t="shared" si="1"/>
        <v>0.47487844408427876</v>
      </c>
    </row>
    <row r="110" spans="1:4" x14ac:dyDescent="0.3">
      <c r="A110" t="s">
        <v>120</v>
      </c>
      <c r="B110">
        <v>515</v>
      </c>
      <c r="C110">
        <v>363</v>
      </c>
      <c r="D110" s="1">
        <f t="shared" si="1"/>
        <v>0.58656036446469251</v>
      </c>
    </row>
    <row r="111" spans="1:4" x14ac:dyDescent="0.3">
      <c r="A111" t="s">
        <v>121</v>
      </c>
      <c r="B111">
        <v>253</v>
      </c>
      <c r="C111">
        <v>316</v>
      </c>
      <c r="D111" s="1">
        <f t="shared" si="1"/>
        <v>0.44463971880492092</v>
      </c>
    </row>
    <row r="112" spans="1:4" x14ac:dyDescent="0.3">
      <c r="A112" t="s">
        <v>122</v>
      </c>
      <c r="B112">
        <v>445</v>
      </c>
      <c r="C112">
        <v>379</v>
      </c>
      <c r="D112" s="1">
        <f t="shared" si="1"/>
        <v>0.54004854368932043</v>
      </c>
    </row>
    <row r="113" spans="1:4" x14ac:dyDescent="0.3">
      <c r="A113" t="s">
        <v>123</v>
      </c>
      <c r="B113">
        <v>438</v>
      </c>
      <c r="C113">
        <v>351</v>
      </c>
      <c r="D113" s="1">
        <f t="shared" si="1"/>
        <v>0.55513307984790872</v>
      </c>
    </row>
    <row r="114" spans="1:4" x14ac:dyDescent="0.3">
      <c r="A114" t="s">
        <v>124</v>
      </c>
      <c r="B114">
        <v>358</v>
      </c>
      <c r="C114">
        <v>240</v>
      </c>
      <c r="D114" s="1">
        <f t="shared" si="1"/>
        <v>0.59866220735785958</v>
      </c>
    </row>
    <row r="115" spans="1:4" x14ac:dyDescent="0.3">
      <c r="A115" t="s">
        <v>125</v>
      </c>
      <c r="B115">
        <v>504</v>
      </c>
      <c r="C115">
        <v>311</v>
      </c>
      <c r="D115" s="1">
        <f t="shared" si="1"/>
        <v>0.61840490797546011</v>
      </c>
    </row>
    <row r="116" spans="1:4" x14ac:dyDescent="0.3">
      <c r="A116" t="s">
        <v>126</v>
      </c>
      <c r="B116">
        <v>367</v>
      </c>
      <c r="C116">
        <v>397</v>
      </c>
      <c r="D116" s="1">
        <f t="shared" si="1"/>
        <v>0.48036649214659688</v>
      </c>
    </row>
    <row r="117" spans="1:4" x14ac:dyDescent="0.3">
      <c r="A117" t="s">
        <v>127</v>
      </c>
      <c r="B117">
        <v>391</v>
      </c>
      <c r="C117">
        <v>301</v>
      </c>
      <c r="D117" s="1">
        <f t="shared" si="1"/>
        <v>0.56502890173410403</v>
      </c>
    </row>
    <row r="118" spans="1:4" x14ac:dyDescent="0.3">
      <c r="A118" t="s">
        <v>128</v>
      </c>
      <c r="B118">
        <v>510</v>
      </c>
      <c r="C118">
        <v>377</v>
      </c>
      <c r="D118" s="1">
        <f t="shared" si="1"/>
        <v>0.5749718151071026</v>
      </c>
    </row>
    <row r="119" spans="1:4" x14ac:dyDescent="0.3">
      <c r="A119" t="s">
        <v>129</v>
      </c>
      <c r="B119">
        <v>316</v>
      </c>
      <c r="C119">
        <v>342</v>
      </c>
      <c r="D119" s="1">
        <f t="shared" si="1"/>
        <v>0.48024316109422494</v>
      </c>
    </row>
    <row r="120" spans="1:4" x14ac:dyDescent="0.3">
      <c r="A120" t="s">
        <v>130</v>
      </c>
      <c r="B120">
        <v>541</v>
      </c>
      <c r="C120">
        <v>300</v>
      </c>
      <c r="D120" s="1">
        <f t="shared" si="1"/>
        <v>0.643281807372176</v>
      </c>
    </row>
    <row r="121" spans="1:4" x14ac:dyDescent="0.3">
      <c r="A121" t="s">
        <v>131</v>
      </c>
      <c r="B121">
        <v>289</v>
      </c>
      <c r="C121">
        <v>405</v>
      </c>
      <c r="D121" s="1">
        <f t="shared" si="1"/>
        <v>0.41642651296829969</v>
      </c>
    </row>
    <row r="122" spans="1:4" x14ac:dyDescent="0.3">
      <c r="A122" t="s">
        <v>132</v>
      </c>
      <c r="B122">
        <v>295</v>
      </c>
      <c r="C122">
        <v>432</v>
      </c>
      <c r="D122" s="1">
        <f t="shared" si="1"/>
        <v>0.40577716643741402</v>
      </c>
    </row>
    <row r="123" spans="1:4" x14ac:dyDescent="0.3">
      <c r="A123" t="s">
        <v>133</v>
      </c>
      <c r="B123">
        <v>170</v>
      </c>
      <c r="C123">
        <v>240</v>
      </c>
      <c r="D123" s="1">
        <f t="shared" si="1"/>
        <v>0.41463414634146339</v>
      </c>
    </row>
    <row r="124" spans="1:4" x14ac:dyDescent="0.3">
      <c r="A124" t="s">
        <v>134</v>
      </c>
      <c r="B124">
        <v>212</v>
      </c>
      <c r="C124">
        <v>272</v>
      </c>
      <c r="D124" s="1">
        <f t="shared" si="1"/>
        <v>0.43801652892561982</v>
      </c>
    </row>
    <row r="125" spans="1:4" x14ac:dyDescent="0.3">
      <c r="A125" t="s">
        <v>135</v>
      </c>
      <c r="B125">
        <v>469</v>
      </c>
      <c r="C125">
        <v>368</v>
      </c>
      <c r="D125" s="1">
        <f t="shared" si="1"/>
        <v>0.56033452807646356</v>
      </c>
    </row>
    <row r="126" spans="1:4" x14ac:dyDescent="0.3">
      <c r="A126" t="s">
        <v>136</v>
      </c>
      <c r="B126">
        <v>516</v>
      </c>
      <c r="C126">
        <v>336</v>
      </c>
      <c r="D126" s="1">
        <f t="shared" si="1"/>
        <v>0.60563380281690138</v>
      </c>
    </row>
    <row r="127" spans="1:4" x14ac:dyDescent="0.3">
      <c r="A127" t="s">
        <v>137</v>
      </c>
      <c r="B127">
        <v>339</v>
      </c>
      <c r="C127">
        <v>298</v>
      </c>
      <c r="D127" s="1">
        <f t="shared" si="1"/>
        <v>0.53218210361067508</v>
      </c>
    </row>
    <row r="128" spans="1:4" x14ac:dyDescent="0.3">
      <c r="A128" t="s">
        <v>138</v>
      </c>
      <c r="B128">
        <v>367</v>
      </c>
      <c r="C128">
        <v>395</v>
      </c>
      <c r="D128" s="1">
        <f t="shared" si="1"/>
        <v>0.48162729658792652</v>
      </c>
    </row>
    <row r="129" spans="1:4" x14ac:dyDescent="0.3">
      <c r="A129" t="s">
        <v>139</v>
      </c>
      <c r="B129">
        <v>510</v>
      </c>
      <c r="C129">
        <v>328</v>
      </c>
      <c r="D129" s="1">
        <f t="shared" si="1"/>
        <v>0.60859188544152742</v>
      </c>
    </row>
    <row r="130" spans="1:4" x14ac:dyDescent="0.3">
      <c r="A130" t="s">
        <v>140</v>
      </c>
      <c r="B130">
        <v>228</v>
      </c>
      <c r="C130">
        <v>289</v>
      </c>
      <c r="D130" s="1">
        <f t="shared" si="1"/>
        <v>0.44100580270793038</v>
      </c>
    </row>
    <row r="131" spans="1:4" x14ac:dyDescent="0.3">
      <c r="A131" t="s">
        <v>141</v>
      </c>
      <c r="B131">
        <v>342</v>
      </c>
      <c r="C131">
        <v>263</v>
      </c>
      <c r="D131" s="1">
        <f t="shared" si="1"/>
        <v>0.56528925619834713</v>
      </c>
    </row>
    <row r="132" spans="1:4" x14ac:dyDescent="0.3">
      <c r="A132" t="s">
        <v>142</v>
      </c>
      <c r="B132">
        <v>276</v>
      </c>
      <c r="C132">
        <v>311</v>
      </c>
      <c r="D132" s="1">
        <f>B132/(B132+C132)</f>
        <v>0.47018739352640543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99818-8456-41C2-BE29-6CAE6E1CE066}">
  <dimension ref="A1:I132"/>
  <sheetViews>
    <sheetView tabSelected="1" workbookViewId="0">
      <selection activeCell="H3" sqref="H3"/>
    </sheetView>
  </sheetViews>
  <sheetFormatPr defaultRowHeight="14.4" x14ac:dyDescent="0.3"/>
  <cols>
    <col min="1" max="1" width="5" bestFit="1" customWidth="1"/>
    <col min="2" max="2" width="20.44140625" bestFit="1" customWidth="1"/>
    <col min="3" max="6" width="8.88671875" style="1"/>
    <col min="8" max="8" width="24.109375" bestFit="1" customWidth="1"/>
  </cols>
  <sheetData>
    <row r="1" spans="1:9" x14ac:dyDescent="0.3">
      <c r="A1" t="s">
        <v>329</v>
      </c>
      <c r="B1" t="s">
        <v>3</v>
      </c>
      <c r="C1" s="1" t="s">
        <v>330</v>
      </c>
      <c r="D1" s="1" t="s">
        <v>331</v>
      </c>
      <c r="E1" s="1" t="s">
        <v>332</v>
      </c>
      <c r="F1" s="1" t="s">
        <v>333</v>
      </c>
      <c r="H1" t="s">
        <v>334</v>
      </c>
      <c r="I1" s="1">
        <f>(F2-F132)/13</f>
        <v>3.2628943870450962E-2</v>
      </c>
    </row>
    <row r="2" spans="1:9" x14ac:dyDescent="0.3">
      <c r="A2">
        <v>1</v>
      </c>
      <c r="B2" t="s">
        <v>335</v>
      </c>
      <c r="C2" s="1">
        <v>1</v>
      </c>
      <c r="D2" s="1">
        <v>0.64976069578513262</v>
      </c>
      <c r="E2" s="1">
        <v>0.74216867469879522</v>
      </c>
      <c r="F2" s="1">
        <f t="shared" ref="F2:F65" si="0">(0.25*C2)+(0.5*D2)+(0.25*E2)</f>
        <v>0.76042251656726512</v>
      </c>
      <c r="H2" t="s">
        <v>336</v>
      </c>
      <c r="I2" s="1">
        <f>F2-I1</f>
        <v>0.72779357269681411</v>
      </c>
    </row>
    <row r="3" spans="1:9" x14ac:dyDescent="0.3">
      <c r="A3">
        <v>2</v>
      </c>
      <c r="B3" t="s">
        <v>74</v>
      </c>
      <c r="C3" s="1">
        <v>0.9285714285714286</v>
      </c>
      <c r="D3" s="1">
        <v>0.56709998414447405</v>
      </c>
      <c r="E3" s="1">
        <v>0.7155499367888748</v>
      </c>
      <c r="F3" s="1">
        <f t="shared" si="0"/>
        <v>0.69458033341231284</v>
      </c>
    </row>
    <row r="4" spans="1:9" x14ac:dyDescent="0.3">
      <c r="A4">
        <v>3</v>
      </c>
      <c r="B4" t="s">
        <v>115</v>
      </c>
      <c r="C4" s="1">
        <v>0.84615384615384615</v>
      </c>
      <c r="D4" s="1">
        <v>0.62583582637904789</v>
      </c>
      <c r="E4" s="1">
        <v>0.66927374301675979</v>
      </c>
      <c r="F4" s="1">
        <f t="shared" si="0"/>
        <v>0.69177481048217537</v>
      </c>
      <c r="H4" t="s">
        <v>337</v>
      </c>
      <c r="I4" t="s">
        <v>47</v>
      </c>
    </row>
    <row r="5" spans="1:9" x14ac:dyDescent="0.3">
      <c r="A5">
        <v>4</v>
      </c>
      <c r="B5" t="s">
        <v>14</v>
      </c>
      <c r="C5" s="1">
        <v>0.84615384615384615</v>
      </c>
      <c r="D5" s="1">
        <v>0.60244227317398047</v>
      </c>
      <c r="E5" s="1">
        <v>0.69350649350649352</v>
      </c>
      <c r="F5" s="1">
        <f t="shared" si="0"/>
        <v>0.68613622150207521</v>
      </c>
      <c r="H5" t="s">
        <v>338</v>
      </c>
      <c r="I5" t="s">
        <v>47</v>
      </c>
    </row>
    <row r="6" spans="1:9" x14ac:dyDescent="0.3">
      <c r="A6">
        <v>5</v>
      </c>
      <c r="B6" t="s">
        <v>93</v>
      </c>
      <c r="C6" s="1">
        <v>0.84615384615384615</v>
      </c>
      <c r="D6" s="1">
        <v>0.59844879252600036</v>
      </c>
      <c r="E6" s="1">
        <v>0.67806603773584906</v>
      </c>
      <c r="F6" s="1">
        <f t="shared" si="0"/>
        <v>0.68027936723542393</v>
      </c>
      <c r="H6" t="s">
        <v>339</v>
      </c>
      <c r="I6" t="s">
        <v>47</v>
      </c>
    </row>
    <row r="7" spans="1:9" x14ac:dyDescent="0.3">
      <c r="A7">
        <v>6</v>
      </c>
      <c r="B7" t="s">
        <v>99</v>
      </c>
      <c r="C7" s="1">
        <v>0.84615384615384615</v>
      </c>
      <c r="D7" s="1">
        <v>0.57908596432303328</v>
      </c>
      <c r="E7" s="1">
        <v>0.66239316239316237</v>
      </c>
      <c r="F7" s="1">
        <f t="shared" si="0"/>
        <v>0.66667973429826877</v>
      </c>
    </row>
    <row r="8" spans="1:9" x14ac:dyDescent="0.3">
      <c r="A8">
        <v>7</v>
      </c>
      <c r="B8" t="s">
        <v>118</v>
      </c>
      <c r="C8" s="1">
        <v>0.8666666666666667</v>
      </c>
      <c r="D8" s="1">
        <v>0.59803052943847168</v>
      </c>
      <c r="E8" s="1">
        <v>0.57227138643067843</v>
      </c>
      <c r="F8" s="1">
        <f t="shared" si="0"/>
        <v>0.65874977799357204</v>
      </c>
      <c r="H8" t="s">
        <v>340</v>
      </c>
    </row>
    <row r="9" spans="1:9" x14ac:dyDescent="0.3">
      <c r="A9">
        <v>8</v>
      </c>
      <c r="B9" t="s">
        <v>34</v>
      </c>
      <c r="C9" s="1">
        <v>0.7857142857142857</v>
      </c>
      <c r="D9" s="1">
        <v>0.59611213032776356</v>
      </c>
      <c r="E9" s="1">
        <v>0.61426684280052846</v>
      </c>
      <c r="F9" s="1">
        <f t="shared" si="0"/>
        <v>0.64805134729258529</v>
      </c>
    </row>
    <row r="10" spans="1:9" x14ac:dyDescent="0.3">
      <c r="A10">
        <v>9</v>
      </c>
      <c r="B10" t="s">
        <v>124</v>
      </c>
      <c r="C10" s="1">
        <v>0.8571428571428571</v>
      </c>
      <c r="D10" s="1">
        <v>0.56817512635387846</v>
      </c>
      <c r="E10" s="1">
        <v>0.59866220735785958</v>
      </c>
      <c r="F10" s="1">
        <f t="shared" si="0"/>
        <v>0.64803882930211842</v>
      </c>
    </row>
    <row r="11" spans="1:9" x14ac:dyDescent="0.3">
      <c r="A11">
        <v>10</v>
      </c>
      <c r="B11" t="s">
        <v>125</v>
      </c>
      <c r="C11" s="1">
        <v>0.8571428571428571</v>
      </c>
      <c r="D11" s="1">
        <v>0.55608931735321443</v>
      </c>
      <c r="E11" s="1">
        <v>0.61840490797546011</v>
      </c>
      <c r="F11" s="1">
        <f t="shared" si="0"/>
        <v>0.64693159995618654</v>
      </c>
    </row>
    <row r="12" spans="1:9" x14ac:dyDescent="0.3">
      <c r="A12">
        <v>11</v>
      </c>
      <c r="B12" t="s">
        <v>65</v>
      </c>
      <c r="C12" s="1">
        <v>0.7142857142857143</v>
      </c>
      <c r="D12" s="1">
        <v>0.6267836544138351</v>
      </c>
      <c r="E12" s="1">
        <v>0.60526315789473684</v>
      </c>
      <c r="F12" s="1">
        <f t="shared" si="0"/>
        <v>0.64327904525203028</v>
      </c>
    </row>
    <row r="13" spans="1:9" x14ac:dyDescent="0.3">
      <c r="A13">
        <v>12</v>
      </c>
      <c r="B13" t="s">
        <v>97</v>
      </c>
      <c r="C13" s="1">
        <v>0.76923076923076927</v>
      </c>
      <c r="D13" s="1">
        <v>0.60270641041009043</v>
      </c>
      <c r="E13" s="1">
        <v>0.586046511627907</v>
      </c>
      <c r="F13" s="1">
        <f t="shared" si="0"/>
        <v>0.64017252541971437</v>
      </c>
    </row>
    <row r="14" spans="1:9" x14ac:dyDescent="0.3">
      <c r="A14">
        <v>13</v>
      </c>
      <c r="B14" t="s">
        <v>45</v>
      </c>
      <c r="C14" s="1">
        <v>0.76923076923076927</v>
      </c>
      <c r="D14" s="1">
        <v>0.56731401888995014</v>
      </c>
      <c r="E14" s="1">
        <v>0.63636363636363635</v>
      </c>
      <c r="F14" s="1">
        <f t="shared" si="0"/>
        <v>0.63505561084357642</v>
      </c>
    </row>
    <row r="15" spans="1:9" x14ac:dyDescent="0.3">
      <c r="A15">
        <v>14</v>
      </c>
      <c r="B15" t="s">
        <v>98</v>
      </c>
      <c r="C15" s="1">
        <v>0.76923076923076927</v>
      </c>
      <c r="D15" s="1">
        <v>0.57518442130993686</v>
      </c>
      <c r="E15" s="1">
        <v>0.61708394698085423</v>
      </c>
      <c r="F15" s="1">
        <f t="shared" si="0"/>
        <v>0.63417088970787427</v>
      </c>
    </row>
    <row r="16" spans="1:9" x14ac:dyDescent="0.3">
      <c r="A16">
        <v>15</v>
      </c>
      <c r="B16" t="s">
        <v>59</v>
      </c>
      <c r="C16" s="1">
        <v>0.7142857142857143</v>
      </c>
      <c r="D16" s="1">
        <v>0.59981006647673318</v>
      </c>
      <c r="E16" s="1">
        <v>0.59630606860158308</v>
      </c>
      <c r="F16" s="1">
        <f t="shared" si="0"/>
        <v>0.62755297896019102</v>
      </c>
    </row>
    <row r="17" spans="1:6" x14ac:dyDescent="0.3">
      <c r="A17">
        <v>16</v>
      </c>
      <c r="B17" t="s">
        <v>136</v>
      </c>
      <c r="C17" s="1">
        <v>0.84615384615384615</v>
      </c>
      <c r="D17" s="1">
        <v>0.5265785834997696</v>
      </c>
      <c r="E17" s="1">
        <v>0.60563380281690138</v>
      </c>
      <c r="F17" s="1">
        <f t="shared" si="0"/>
        <v>0.62623620399257174</v>
      </c>
    </row>
    <row r="18" spans="1:6" x14ac:dyDescent="0.3">
      <c r="A18">
        <v>17</v>
      </c>
      <c r="B18" t="s">
        <v>130</v>
      </c>
      <c r="C18" s="1">
        <v>0.7142857142857143</v>
      </c>
      <c r="D18" s="1">
        <v>0.5711991819362684</v>
      </c>
      <c r="E18" s="1">
        <v>0.643281807372176</v>
      </c>
      <c r="F18" s="1">
        <f t="shared" si="0"/>
        <v>0.6249914713826068</v>
      </c>
    </row>
    <row r="19" spans="1:6" x14ac:dyDescent="0.3">
      <c r="A19">
        <v>18</v>
      </c>
      <c r="B19" t="s">
        <v>79</v>
      </c>
      <c r="C19" s="1">
        <v>0.69230769230769229</v>
      </c>
      <c r="D19" s="1">
        <v>0.61415458937198064</v>
      </c>
      <c r="E19" s="1">
        <v>0.57805907172995785</v>
      </c>
      <c r="F19" s="1">
        <f t="shared" si="0"/>
        <v>0.62466898569540286</v>
      </c>
    </row>
    <row r="20" spans="1:6" x14ac:dyDescent="0.3">
      <c r="A20">
        <v>19</v>
      </c>
      <c r="B20" t="s">
        <v>109</v>
      </c>
      <c r="C20" s="1">
        <v>0.7857142857142857</v>
      </c>
      <c r="D20" s="1">
        <v>0.56076802475922871</v>
      </c>
      <c r="E20" s="1">
        <v>0.58603238866396756</v>
      </c>
      <c r="F20" s="1">
        <f t="shared" si="0"/>
        <v>0.6233206809741777</v>
      </c>
    </row>
    <row r="21" spans="1:6" x14ac:dyDescent="0.3">
      <c r="A21">
        <v>20</v>
      </c>
      <c r="B21" t="s">
        <v>120</v>
      </c>
      <c r="C21" s="1">
        <v>0.7857142857142857</v>
      </c>
      <c r="D21" s="1">
        <v>0.54691511020624939</v>
      </c>
      <c r="E21" s="1">
        <v>0.58656036446469251</v>
      </c>
      <c r="F21" s="1">
        <f t="shared" si="0"/>
        <v>0.6165262176478693</v>
      </c>
    </row>
    <row r="22" spans="1:6" x14ac:dyDescent="0.3">
      <c r="A22">
        <v>21</v>
      </c>
      <c r="B22" t="s">
        <v>116</v>
      </c>
      <c r="C22" s="1">
        <v>0.61538461538461542</v>
      </c>
      <c r="D22" s="1">
        <v>0.60041271227125803</v>
      </c>
      <c r="E22" s="1">
        <v>0.6145404663923183</v>
      </c>
      <c r="F22" s="1">
        <f t="shared" si="0"/>
        <v>0.60768762657986242</v>
      </c>
    </row>
    <row r="23" spans="1:6" x14ac:dyDescent="0.3">
      <c r="A23">
        <v>22</v>
      </c>
      <c r="B23" t="s">
        <v>91</v>
      </c>
      <c r="C23" s="1">
        <v>0.69230769230769229</v>
      </c>
      <c r="D23" s="1">
        <v>0.57515711627553734</v>
      </c>
      <c r="E23" s="1">
        <v>0.5800561797752809</v>
      </c>
      <c r="F23" s="1">
        <f t="shared" si="0"/>
        <v>0.60566952615851199</v>
      </c>
    </row>
    <row r="24" spans="1:6" x14ac:dyDescent="0.3">
      <c r="A24">
        <v>23</v>
      </c>
      <c r="B24" t="s">
        <v>128</v>
      </c>
      <c r="C24" s="1">
        <v>0.69230769230769229</v>
      </c>
      <c r="D24" s="1">
        <v>0.56175541430365772</v>
      </c>
      <c r="E24" s="1">
        <v>0.5749718151071026</v>
      </c>
      <c r="F24" s="1">
        <f t="shared" si="0"/>
        <v>0.59769758400552764</v>
      </c>
    </row>
    <row r="25" spans="1:6" x14ac:dyDescent="0.3">
      <c r="A25">
        <v>24</v>
      </c>
      <c r="B25" t="s">
        <v>68</v>
      </c>
      <c r="C25" s="1">
        <v>0.69230769230769229</v>
      </c>
      <c r="D25" s="1">
        <v>0.5414289753221051</v>
      </c>
      <c r="E25" s="1">
        <v>0.6045627376425855</v>
      </c>
      <c r="F25" s="1">
        <f t="shared" si="0"/>
        <v>0.594932095148622</v>
      </c>
    </row>
    <row r="26" spans="1:6" x14ac:dyDescent="0.3">
      <c r="A26">
        <v>25</v>
      </c>
      <c r="B26" t="s">
        <v>78</v>
      </c>
      <c r="C26" s="1">
        <v>0.61538461538461542</v>
      </c>
      <c r="D26" s="1">
        <v>0.59661345429332802</v>
      </c>
      <c r="E26" s="1">
        <v>0.56714471968709257</v>
      </c>
      <c r="F26" s="1">
        <f t="shared" si="0"/>
        <v>0.59393906091459103</v>
      </c>
    </row>
    <row r="27" spans="1:6" x14ac:dyDescent="0.3">
      <c r="A27">
        <v>26</v>
      </c>
      <c r="B27" t="s">
        <v>77</v>
      </c>
      <c r="C27" s="1">
        <v>0.69230769230769229</v>
      </c>
      <c r="D27" s="1">
        <v>0.50414519444679107</v>
      </c>
      <c r="E27" s="1">
        <v>0.67093235831809872</v>
      </c>
      <c r="F27" s="1">
        <f t="shared" si="0"/>
        <v>0.59288260987984331</v>
      </c>
    </row>
    <row r="28" spans="1:6" x14ac:dyDescent="0.3">
      <c r="A28">
        <v>27</v>
      </c>
      <c r="B28" t="s">
        <v>57</v>
      </c>
      <c r="C28" s="1">
        <v>0.72727272727272729</v>
      </c>
      <c r="D28" s="1">
        <v>0.50209601081812039</v>
      </c>
      <c r="E28" s="1">
        <v>0.63893249607535318</v>
      </c>
      <c r="F28" s="1">
        <f t="shared" si="0"/>
        <v>0.59259931124608034</v>
      </c>
    </row>
    <row r="29" spans="1:6" x14ac:dyDescent="0.3">
      <c r="A29">
        <v>28</v>
      </c>
      <c r="B29" t="s">
        <v>100</v>
      </c>
      <c r="C29" s="1">
        <v>0.69230769230769229</v>
      </c>
      <c r="D29" s="1">
        <v>0.55441267416057338</v>
      </c>
      <c r="E29" s="1">
        <v>0.56293222683264177</v>
      </c>
      <c r="F29" s="1">
        <f t="shared" si="0"/>
        <v>0.59101631686537015</v>
      </c>
    </row>
    <row r="30" spans="1:6" x14ac:dyDescent="0.3">
      <c r="A30">
        <v>29</v>
      </c>
      <c r="B30" t="s">
        <v>46</v>
      </c>
      <c r="C30" s="1">
        <v>0.7142857142857143</v>
      </c>
      <c r="D30" s="1">
        <v>0.5176492185408933</v>
      </c>
      <c r="E30" s="1">
        <v>0.61142857142857143</v>
      </c>
      <c r="F30" s="1">
        <f t="shared" si="0"/>
        <v>0.59025318069901811</v>
      </c>
    </row>
    <row r="31" spans="1:6" x14ac:dyDescent="0.3">
      <c r="A31">
        <v>30</v>
      </c>
      <c r="B31" t="s">
        <v>106</v>
      </c>
      <c r="C31" s="1">
        <v>0.76923076923076927</v>
      </c>
      <c r="D31" s="1">
        <v>0.49814777110409808</v>
      </c>
      <c r="E31" s="1">
        <v>0.59443631039531475</v>
      </c>
      <c r="F31" s="1">
        <f t="shared" si="0"/>
        <v>0.5899906554585701</v>
      </c>
    </row>
    <row r="32" spans="1:6" x14ac:dyDescent="0.3">
      <c r="A32">
        <v>31</v>
      </c>
      <c r="B32" t="s">
        <v>67</v>
      </c>
      <c r="C32" s="1">
        <v>0.61538461538461542</v>
      </c>
      <c r="D32" s="1">
        <v>0.57493933097135219</v>
      </c>
      <c r="E32" s="1">
        <v>0.58430717863105175</v>
      </c>
      <c r="F32" s="1">
        <f t="shared" si="0"/>
        <v>0.58739261398959286</v>
      </c>
    </row>
    <row r="33" spans="1:6" x14ac:dyDescent="0.3">
      <c r="A33">
        <v>32</v>
      </c>
      <c r="B33" t="s">
        <v>24</v>
      </c>
      <c r="C33" s="1">
        <v>0.7142857142857143</v>
      </c>
      <c r="D33" s="1">
        <v>0.51545419465027287</v>
      </c>
      <c r="E33" s="1">
        <v>0.60204081632653061</v>
      </c>
      <c r="F33" s="1">
        <f t="shared" si="0"/>
        <v>0.58680872997819766</v>
      </c>
    </row>
    <row r="34" spans="1:6" x14ac:dyDescent="0.3">
      <c r="A34">
        <v>33</v>
      </c>
      <c r="B34" t="s">
        <v>53</v>
      </c>
      <c r="C34" s="1">
        <v>0.61538461538461542</v>
      </c>
      <c r="D34" s="1">
        <v>0.53666787638138747</v>
      </c>
      <c r="E34" s="1">
        <v>0.65488565488565487</v>
      </c>
      <c r="F34" s="1">
        <f t="shared" si="0"/>
        <v>0.58590150575826128</v>
      </c>
    </row>
    <row r="35" spans="1:6" x14ac:dyDescent="0.3">
      <c r="A35">
        <v>34</v>
      </c>
      <c r="B35" t="s">
        <v>12</v>
      </c>
      <c r="C35" s="1">
        <v>0.76923076923076927</v>
      </c>
      <c r="D35" s="1">
        <v>0.44825507716825297</v>
      </c>
      <c r="E35" s="1">
        <v>0.67537313432835822</v>
      </c>
      <c r="F35" s="1">
        <f t="shared" si="0"/>
        <v>0.58527851447390833</v>
      </c>
    </row>
    <row r="36" spans="1:6" x14ac:dyDescent="0.3">
      <c r="A36">
        <v>35</v>
      </c>
      <c r="B36" t="s">
        <v>135</v>
      </c>
      <c r="C36" s="1">
        <v>0.61538461538461542</v>
      </c>
      <c r="D36" s="1">
        <v>0.58206596228962326</v>
      </c>
      <c r="E36" s="1">
        <v>0.56033452807646356</v>
      </c>
      <c r="F36" s="1">
        <f t="shared" si="0"/>
        <v>0.58496276701008143</v>
      </c>
    </row>
    <row r="37" spans="1:6" x14ac:dyDescent="0.3">
      <c r="A37">
        <v>36</v>
      </c>
      <c r="B37" t="s">
        <v>87</v>
      </c>
      <c r="C37" s="1">
        <v>0.61538461538461542</v>
      </c>
      <c r="D37" s="1">
        <v>0.57926557868519557</v>
      </c>
      <c r="E37" s="1">
        <v>0.55929203539823014</v>
      </c>
      <c r="F37" s="1">
        <f t="shared" si="0"/>
        <v>0.58330195203830915</v>
      </c>
    </row>
    <row r="38" spans="1:6" x14ac:dyDescent="0.3">
      <c r="A38">
        <v>37</v>
      </c>
      <c r="B38" t="s">
        <v>107</v>
      </c>
      <c r="C38" s="1">
        <v>0.61538461538461542</v>
      </c>
      <c r="D38" s="1">
        <v>0.58481036782923579</v>
      </c>
      <c r="E38" s="1">
        <v>0.5271122320302648</v>
      </c>
      <c r="F38" s="1">
        <f t="shared" si="0"/>
        <v>0.57802939576833801</v>
      </c>
    </row>
    <row r="39" spans="1:6" x14ac:dyDescent="0.3">
      <c r="A39">
        <v>38</v>
      </c>
      <c r="B39" t="s">
        <v>86</v>
      </c>
      <c r="C39" s="1">
        <v>0.6428571428571429</v>
      </c>
      <c r="D39" s="1">
        <v>0.56926892763070247</v>
      </c>
      <c r="E39" s="1">
        <v>0.5279299014238773</v>
      </c>
      <c r="F39" s="1">
        <f t="shared" si="0"/>
        <v>0.57733122488560629</v>
      </c>
    </row>
    <row r="40" spans="1:6" x14ac:dyDescent="0.3">
      <c r="A40">
        <v>39</v>
      </c>
      <c r="B40" t="s">
        <v>122</v>
      </c>
      <c r="C40" s="1">
        <v>0.61538461538461542</v>
      </c>
      <c r="D40" s="1">
        <v>0.57403783431180688</v>
      </c>
      <c r="E40" s="1">
        <v>0.54004854368932043</v>
      </c>
      <c r="F40" s="1">
        <f t="shared" si="0"/>
        <v>0.57587720692438737</v>
      </c>
    </row>
    <row r="41" spans="1:6" x14ac:dyDescent="0.3">
      <c r="A41">
        <v>40</v>
      </c>
      <c r="B41" t="s">
        <v>33</v>
      </c>
      <c r="C41" s="1">
        <v>0.69230769230769229</v>
      </c>
      <c r="D41" s="1">
        <v>0.51140838889596696</v>
      </c>
      <c r="E41" s="1">
        <v>0.5864197530864198</v>
      </c>
      <c r="F41" s="1">
        <f t="shared" si="0"/>
        <v>0.57538605579651148</v>
      </c>
    </row>
    <row r="42" spans="1:6" x14ac:dyDescent="0.3">
      <c r="A42">
        <v>41</v>
      </c>
      <c r="B42" t="s">
        <v>139</v>
      </c>
      <c r="C42" s="1">
        <v>0.6428571428571429</v>
      </c>
      <c r="D42" s="1">
        <v>0.51725996894318949</v>
      </c>
      <c r="E42" s="1">
        <v>0.60859188544152742</v>
      </c>
      <c r="F42" s="1">
        <f t="shared" si="0"/>
        <v>0.57149224154626233</v>
      </c>
    </row>
    <row r="43" spans="1:6" x14ac:dyDescent="0.3">
      <c r="A43">
        <v>42</v>
      </c>
      <c r="B43" t="s">
        <v>30</v>
      </c>
      <c r="C43" s="1">
        <v>0.6428571428571429</v>
      </c>
      <c r="D43" s="1">
        <v>0.52655808166497009</v>
      </c>
      <c r="E43" s="1">
        <v>0.58154235145385591</v>
      </c>
      <c r="F43" s="1">
        <f t="shared" si="0"/>
        <v>0.5693789144102348</v>
      </c>
    </row>
    <row r="44" spans="1:6" x14ac:dyDescent="0.3">
      <c r="A44">
        <v>43</v>
      </c>
      <c r="B44" t="s">
        <v>69</v>
      </c>
      <c r="C44" s="1">
        <v>0.61538461538461542</v>
      </c>
      <c r="D44" s="1">
        <v>0.55572368282790074</v>
      </c>
      <c r="E44" s="1">
        <v>0.54872563718140932</v>
      </c>
      <c r="F44" s="1">
        <f t="shared" si="0"/>
        <v>0.56888940455545656</v>
      </c>
    </row>
    <row r="45" spans="1:6" x14ac:dyDescent="0.3">
      <c r="A45">
        <v>44</v>
      </c>
      <c r="B45" t="s">
        <v>113</v>
      </c>
      <c r="C45" s="1">
        <v>0.53846153846153844</v>
      </c>
      <c r="D45" s="1">
        <v>0.58728105324963964</v>
      </c>
      <c r="E45" s="1">
        <v>0.54545454545454541</v>
      </c>
      <c r="F45" s="1">
        <f t="shared" si="0"/>
        <v>0.56461954760384081</v>
      </c>
    </row>
    <row r="46" spans="1:6" x14ac:dyDescent="0.3">
      <c r="A46">
        <v>45</v>
      </c>
      <c r="B46" t="s">
        <v>39</v>
      </c>
      <c r="C46" s="1">
        <v>0.69230769230769229</v>
      </c>
      <c r="D46" s="1">
        <v>0.47948859794701582</v>
      </c>
      <c r="E46" s="1">
        <v>0.59803921568627449</v>
      </c>
      <c r="F46" s="1">
        <f t="shared" si="0"/>
        <v>0.56233102597199958</v>
      </c>
    </row>
    <row r="47" spans="1:6" x14ac:dyDescent="0.3">
      <c r="A47">
        <v>46</v>
      </c>
      <c r="B47" t="s">
        <v>18</v>
      </c>
      <c r="C47" s="1">
        <v>0.53846153846153844</v>
      </c>
      <c r="D47" s="1">
        <v>0.5976782239878865</v>
      </c>
      <c r="E47" s="1">
        <v>0.51522533495736911</v>
      </c>
      <c r="F47" s="1">
        <f t="shared" si="0"/>
        <v>0.56226083034867014</v>
      </c>
    </row>
    <row r="48" spans="1:6" x14ac:dyDescent="0.3">
      <c r="A48">
        <v>47</v>
      </c>
      <c r="B48" t="s">
        <v>35</v>
      </c>
      <c r="C48" s="1">
        <v>0.69230769230769229</v>
      </c>
      <c r="D48" s="1">
        <v>0.53905809116560488</v>
      </c>
      <c r="E48" s="1">
        <v>0.47727272727272729</v>
      </c>
      <c r="F48" s="1">
        <f t="shared" si="0"/>
        <v>0.56192415047790734</v>
      </c>
    </row>
    <row r="49" spans="1:6" x14ac:dyDescent="0.3">
      <c r="A49">
        <v>48</v>
      </c>
      <c r="B49" t="s">
        <v>55</v>
      </c>
      <c r="C49" s="1">
        <v>0.61538461538461542</v>
      </c>
      <c r="D49" s="1">
        <v>0.52957989381079718</v>
      </c>
      <c r="E49" s="1">
        <v>0.57071960297766744</v>
      </c>
      <c r="F49" s="1">
        <f t="shared" si="0"/>
        <v>0.56131600149596927</v>
      </c>
    </row>
    <row r="50" spans="1:6" x14ac:dyDescent="0.3">
      <c r="A50">
        <v>49</v>
      </c>
      <c r="B50" t="s">
        <v>61</v>
      </c>
      <c r="C50" s="1">
        <v>0.53846153846153844</v>
      </c>
      <c r="D50" s="1">
        <v>0.59536610343061958</v>
      </c>
      <c r="E50" s="1">
        <v>0.5145631067961165</v>
      </c>
      <c r="F50" s="1">
        <f t="shared" si="0"/>
        <v>0.56093921302972349</v>
      </c>
    </row>
    <row r="51" spans="1:6" x14ac:dyDescent="0.3">
      <c r="A51">
        <v>50</v>
      </c>
      <c r="B51" t="s">
        <v>40</v>
      </c>
      <c r="C51" s="1">
        <v>0.61538461538461542</v>
      </c>
      <c r="D51" s="1">
        <v>0.53327809997238329</v>
      </c>
      <c r="E51" s="1">
        <v>0.54510309278350511</v>
      </c>
      <c r="F51" s="1">
        <f t="shared" si="0"/>
        <v>0.5567609770282218</v>
      </c>
    </row>
    <row r="52" spans="1:6" x14ac:dyDescent="0.3">
      <c r="A52">
        <v>51</v>
      </c>
      <c r="B52" t="s">
        <v>92</v>
      </c>
      <c r="C52" s="1">
        <v>0.7142857142857143</v>
      </c>
      <c r="D52" s="1">
        <v>0.48839506172839503</v>
      </c>
      <c r="E52" s="1">
        <v>0.52913198573127229</v>
      </c>
      <c r="F52" s="1">
        <f t="shared" si="0"/>
        <v>0.55505195586844414</v>
      </c>
    </row>
    <row r="53" spans="1:6" x14ac:dyDescent="0.3">
      <c r="A53">
        <v>52</v>
      </c>
      <c r="B53" t="s">
        <v>27</v>
      </c>
      <c r="C53" s="1">
        <v>0.61538461538461542</v>
      </c>
      <c r="D53" s="1">
        <v>0.54415954415954415</v>
      </c>
      <c r="E53" s="1">
        <v>0.51518987341772149</v>
      </c>
      <c r="F53" s="1">
        <f t="shared" si="0"/>
        <v>0.55472339428035633</v>
      </c>
    </row>
    <row r="54" spans="1:6" x14ac:dyDescent="0.3">
      <c r="A54">
        <v>53</v>
      </c>
      <c r="B54" t="s">
        <v>101</v>
      </c>
      <c r="C54" s="1">
        <v>0.5714285714285714</v>
      </c>
      <c r="D54" s="1">
        <v>0.57111738102153442</v>
      </c>
      <c r="E54" s="1">
        <v>0.49271523178807947</v>
      </c>
      <c r="F54" s="1">
        <f t="shared" si="0"/>
        <v>0.55159464131492997</v>
      </c>
    </row>
    <row r="55" spans="1:6" x14ac:dyDescent="0.3">
      <c r="A55">
        <v>54</v>
      </c>
      <c r="B55" t="s">
        <v>123</v>
      </c>
      <c r="C55" s="1">
        <v>0.6428571428571429</v>
      </c>
      <c r="D55" s="1">
        <v>0.50286504643351115</v>
      </c>
      <c r="E55" s="1">
        <v>0.55513307984790872</v>
      </c>
      <c r="F55" s="1">
        <f t="shared" si="0"/>
        <v>0.55093007889301848</v>
      </c>
    </row>
    <row r="56" spans="1:6" x14ac:dyDescent="0.3">
      <c r="A56">
        <v>55</v>
      </c>
      <c r="B56" t="s">
        <v>137</v>
      </c>
      <c r="C56" s="1">
        <v>0.53846153846153844</v>
      </c>
      <c r="D56" s="1">
        <v>0.56302789021408894</v>
      </c>
      <c r="E56" s="1">
        <v>0.53218210361067508</v>
      </c>
      <c r="F56" s="1">
        <f t="shared" si="0"/>
        <v>0.54917485562509794</v>
      </c>
    </row>
    <row r="57" spans="1:6" x14ac:dyDescent="0.3">
      <c r="A57">
        <v>56</v>
      </c>
      <c r="B57" t="s">
        <v>42</v>
      </c>
      <c r="C57" s="1">
        <v>0.46153846153846156</v>
      </c>
      <c r="D57" s="1">
        <v>0.61350144099755743</v>
      </c>
      <c r="E57" s="1">
        <v>0.50592885375494068</v>
      </c>
      <c r="F57" s="1">
        <f t="shared" si="0"/>
        <v>0.54861754932212925</v>
      </c>
    </row>
    <row r="58" spans="1:6" x14ac:dyDescent="0.3">
      <c r="A58">
        <v>57</v>
      </c>
      <c r="B58" t="s">
        <v>110</v>
      </c>
      <c r="C58" s="1">
        <v>0.53846153846153844</v>
      </c>
      <c r="D58" s="1">
        <v>0.56352221042559603</v>
      </c>
      <c r="E58" s="1">
        <v>0.52380952380952384</v>
      </c>
      <c r="F58" s="1">
        <f t="shared" si="0"/>
        <v>0.54732887078056358</v>
      </c>
    </row>
    <row r="59" spans="1:6" x14ac:dyDescent="0.3">
      <c r="A59">
        <v>58</v>
      </c>
      <c r="B59" t="s">
        <v>141</v>
      </c>
      <c r="C59" s="1">
        <v>0.53846153846153844</v>
      </c>
      <c r="D59" s="1">
        <v>0.54063007327453827</v>
      </c>
      <c r="E59" s="1">
        <v>0.56528925619834713</v>
      </c>
      <c r="F59" s="1">
        <f t="shared" si="0"/>
        <v>0.54625273530224061</v>
      </c>
    </row>
    <row r="60" spans="1:6" x14ac:dyDescent="0.3">
      <c r="A60">
        <v>59</v>
      </c>
      <c r="B60" t="s">
        <v>52</v>
      </c>
      <c r="C60" s="1">
        <v>0.61538461538461542</v>
      </c>
      <c r="D60" s="1">
        <v>0.51837859110586371</v>
      </c>
      <c r="E60" s="1">
        <v>0.52874859075535507</v>
      </c>
      <c r="F60" s="1">
        <f t="shared" si="0"/>
        <v>0.54522259708792453</v>
      </c>
    </row>
    <row r="61" spans="1:6" x14ac:dyDescent="0.3">
      <c r="A61">
        <v>60</v>
      </c>
      <c r="B61" t="s">
        <v>71</v>
      </c>
      <c r="C61" s="1">
        <v>0.53846153846153844</v>
      </c>
      <c r="D61" s="1">
        <v>0.52708256655625074</v>
      </c>
      <c r="E61" s="1">
        <v>0.57590966122961107</v>
      </c>
      <c r="F61" s="1">
        <f t="shared" si="0"/>
        <v>0.54213408320091272</v>
      </c>
    </row>
    <row r="62" spans="1:6" x14ac:dyDescent="0.3">
      <c r="A62">
        <v>61</v>
      </c>
      <c r="B62" t="s">
        <v>21</v>
      </c>
      <c r="C62" s="1">
        <v>0.41666666666666669</v>
      </c>
      <c r="D62" s="1">
        <v>0.64724951972809219</v>
      </c>
      <c r="E62" s="1">
        <v>0.45622119815668205</v>
      </c>
      <c r="F62" s="1">
        <f t="shared" si="0"/>
        <v>0.54184672606988327</v>
      </c>
    </row>
    <row r="63" spans="1:6" x14ac:dyDescent="0.3">
      <c r="A63">
        <v>62</v>
      </c>
      <c r="B63" t="s">
        <v>80</v>
      </c>
      <c r="C63" s="1">
        <v>0.46153846153846156</v>
      </c>
      <c r="D63" s="1">
        <v>0.59581578663211321</v>
      </c>
      <c r="E63" s="1">
        <v>0.49692307692307691</v>
      </c>
      <c r="F63" s="1">
        <f t="shared" si="0"/>
        <v>0.53752327793144128</v>
      </c>
    </row>
    <row r="64" spans="1:6" x14ac:dyDescent="0.3">
      <c r="A64">
        <v>63</v>
      </c>
      <c r="B64" t="s">
        <v>127</v>
      </c>
      <c r="C64" s="1">
        <v>0.53846153846153844</v>
      </c>
      <c r="D64" s="1">
        <v>0.51777788421624038</v>
      </c>
      <c r="E64" s="1">
        <v>0.56502890173410403</v>
      </c>
      <c r="F64" s="1">
        <f t="shared" si="0"/>
        <v>0.53476155215703081</v>
      </c>
    </row>
    <row r="65" spans="1:6" x14ac:dyDescent="0.3">
      <c r="A65">
        <v>64</v>
      </c>
      <c r="B65" t="s">
        <v>15</v>
      </c>
      <c r="C65" s="1">
        <v>0.5</v>
      </c>
      <c r="D65" s="1">
        <v>0.53489360915460404</v>
      </c>
      <c r="E65" s="1">
        <v>0.56621621621621621</v>
      </c>
      <c r="F65" s="1">
        <f t="shared" si="0"/>
        <v>0.53400085863135605</v>
      </c>
    </row>
    <row r="66" spans="1:6" x14ac:dyDescent="0.3">
      <c r="A66">
        <v>65</v>
      </c>
      <c r="B66" t="s">
        <v>23</v>
      </c>
      <c r="C66" s="1">
        <v>0.46153846153846156</v>
      </c>
      <c r="D66" s="1">
        <v>0.56353103536812377</v>
      </c>
      <c r="E66" s="1">
        <v>0.54498044328552808</v>
      </c>
      <c r="F66" s="1">
        <f t="shared" ref="F66:F129" si="1">(0.25*C66)+(0.5*D66)+(0.25*E66)</f>
        <v>0.53339524389005932</v>
      </c>
    </row>
    <row r="67" spans="1:6" x14ac:dyDescent="0.3">
      <c r="A67">
        <v>66</v>
      </c>
      <c r="B67" t="s">
        <v>111</v>
      </c>
      <c r="C67" s="1">
        <v>0.53846153846153844</v>
      </c>
      <c r="D67" s="1">
        <v>0.53470298848031816</v>
      </c>
      <c r="E67" s="1">
        <v>0.51811023622047248</v>
      </c>
      <c r="F67" s="1">
        <f t="shared" si="1"/>
        <v>0.53149443791066187</v>
      </c>
    </row>
    <row r="68" spans="1:6" x14ac:dyDescent="0.3">
      <c r="A68">
        <v>67</v>
      </c>
      <c r="B68" t="s">
        <v>95</v>
      </c>
      <c r="C68" s="1">
        <v>0.53846153846153844</v>
      </c>
      <c r="D68" s="1">
        <v>0.5356851216723828</v>
      </c>
      <c r="E68" s="1">
        <v>0.51421188630490955</v>
      </c>
      <c r="F68" s="1">
        <f t="shared" si="1"/>
        <v>0.53101091702780334</v>
      </c>
    </row>
    <row r="69" spans="1:6" x14ac:dyDescent="0.3">
      <c r="A69">
        <v>68</v>
      </c>
      <c r="B69" t="s">
        <v>20</v>
      </c>
      <c r="C69" s="1">
        <v>0.5</v>
      </c>
      <c r="D69" s="1">
        <v>0.52946699806683239</v>
      </c>
      <c r="E69" s="1">
        <v>0.55954323001631323</v>
      </c>
      <c r="F69" s="1">
        <f t="shared" si="1"/>
        <v>0.52961930653749456</v>
      </c>
    </row>
    <row r="70" spans="1:6" x14ac:dyDescent="0.3">
      <c r="A70">
        <v>69</v>
      </c>
      <c r="B70" t="s">
        <v>58</v>
      </c>
      <c r="C70" s="1">
        <v>0.46153846153846156</v>
      </c>
      <c r="D70" s="1">
        <v>0.57318487680988672</v>
      </c>
      <c r="E70" s="1">
        <v>0.50054171180931739</v>
      </c>
      <c r="F70" s="1">
        <f t="shared" si="1"/>
        <v>0.52711248174188807</v>
      </c>
    </row>
    <row r="71" spans="1:6" x14ac:dyDescent="0.3">
      <c r="A71">
        <v>70</v>
      </c>
      <c r="B71" t="s">
        <v>76</v>
      </c>
      <c r="C71" s="1">
        <v>0.61538461538461542</v>
      </c>
      <c r="D71" s="1">
        <v>0.49077990839957247</v>
      </c>
      <c r="E71" s="1">
        <v>0.51020408163265307</v>
      </c>
      <c r="F71" s="1">
        <f t="shared" si="1"/>
        <v>0.52678712845410336</v>
      </c>
    </row>
    <row r="72" spans="1:6" x14ac:dyDescent="0.3">
      <c r="A72">
        <v>71</v>
      </c>
      <c r="B72" t="s">
        <v>94</v>
      </c>
      <c r="C72" s="1">
        <v>0.46153846153846156</v>
      </c>
      <c r="D72" s="1">
        <v>0.55151842045045918</v>
      </c>
      <c r="E72" s="1">
        <v>0.52328431372549022</v>
      </c>
      <c r="F72" s="1">
        <f t="shared" si="1"/>
        <v>0.52196490404121754</v>
      </c>
    </row>
    <row r="73" spans="1:6" x14ac:dyDescent="0.3">
      <c r="A73">
        <v>72</v>
      </c>
      <c r="B73" t="s">
        <v>104</v>
      </c>
      <c r="C73" s="1">
        <v>0.53846153846153844</v>
      </c>
      <c r="D73" s="1">
        <v>0.5190907199334166</v>
      </c>
      <c r="E73" s="1">
        <v>0.51098901098901095</v>
      </c>
      <c r="F73" s="1">
        <f t="shared" si="1"/>
        <v>0.52190799732934567</v>
      </c>
    </row>
    <row r="74" spans="1:6" x14ac:dyDescent="0.3">
      <c r="A74">
        <v>73</v>
      </c>
      <c r="B74" t="s">
        <v>63</v>
      </c>
      <c r="C74" s="1">
        <v>0.46153846153846156</v>
      </c>
      <c r="D74" s="1">
        <v>0.54426489239988352</v>
      </c>
      <c r="E74" s="1">
        <v>0.53375196232339095</v>
      </c>
      <c r="F74" s="1">
        <f t="shared" si="1"/>
        <v>0.52095505216540483</v>
      </c>
    </row>
    <row r="75" spans="1:6" x14ac:dyDescent="0.3">
      <c r="A75">
        <v>74</v>
      </c>
      <c r="B75" t="s">
        <v>62</v>
      </c>
      <c r="C75" s="1">
        <v>0.61538461538461542</v>
      </c>
      <c r="D75" s="1">
        <v>0.46858479453813651</v>
      </c>
      <c r="E75" s="1">
        <v>0.528023598820059</v>
      </c>
      <c r="F75" s="1">
        <f t="shared" si="1"/>
        <v>0.52014445082023686</v>
      </c>
    </row>
    <row r="76" spans="1:6" x14ac:dyDescent="0.3">
      <c r="A76">
        <v>75</v>
      </c>
      <c r="B76" t="s">
        <v>41</v>
      </c>
      <c r="C76" s="1">
        <v>0.69230769230769229</v>
      </c>
      <c r="D76" s="1">
        <v>0.43332110824865228</v>
      </c>
      <c r="E76" s="1">
        <v>0.51122853368560106</v>
      </c>
      <c r="F76" s="1">
        <f t="shared" si="1"/>
        <v>0.51754461062264945</v>
      </c>
    </row>
    <row r="77" spans="1:6" x14ac:dyDescent="0.3">
      <c r="A77">
        <v>76</v>
      </c>
      <c r="B77" t="s">
        <v>105</v>
      </c>
      <c r="C77" s="1">
        <v>0.58333333333333337</v>
      </c>
      <c r="D77" s="1">
        <v>0.4653905940443171</v>
      </c>
      <c r="E77" s="1">
        <v>0.55480607082630695</v>
      </c>
      <c r="F77" s="1">
        <f t="shared" si="1"/>
        <v>0.51723014806206868</v>
      </c>
    </row>
    <row r="78" spans="1:6" x14ac:dyDescent="0.3">
      <c r="A78">
        <v>77</v>
      </c>
      <c r="B78" t="s">
        <v>75</v>
      </c>
      <c r="C78" s="1">
        <v>0.41666666666666669</v>
      </c>
      <c r="D78" s="1">
        <v>0.58861508930685913</v>
      </c>
      <c r="E78" s="1">
        <v>0.47106109324758844</v>
      </c>
      <c r="F78" s="1">
        <f t="shared" si="1"/>
        <v>0.51623948463199332</v>
      </c>
    </row>
    <row r="79" spans="1:6" x14ac:dyDescent="0.3">
      <c r="A79">
        <v>78</v>
      </c>
      <c r="B79" t="s">
        <v>142</v>
      </c>
      <c r="C79" s="1">
        <v>0.53846153846153844</v>
      </c>
      <c r="D79" s="1">
        <v>0.51978141618860185</v>
      </c>
      <c r="E79" s="1">
        <v>0.47018739352640543</v>
      </c>
      <c r="F79" s="1">
        <f t="shared" si="1"/>
        <v>0.51205294109128685</v>
      </c>
    </row>
    <row r="80" spans="1:6" x14ac:dyDescent="0.3">
      <c r="A80">
        <v>79</v>
      </c>
      <c r="B80" t="s">
        <v>28</v>
      </c>
      <c r="C80" s="1">
        <v>0.53846153846153844</v>
      </c>
      <c r="D80" s="1">
        <v>0.49619431666068331</v>
      </c>
      <c r="E80" s="1">
        <v>0.51671309192200554</v>
      </c>
      <c r="F80" s="1">
        <f t="shared" si="1"/>
        <v>0.51189081592622765</v>
      </c>
    </row>
    <row r="81" spans="1:6" x14ac:dyDescent="0.3">
      <c r="A81">
        <v>80</v>
      </c>
      <c r="B81" t="s">
        <v>117</v>
      </c>
      <c r="C81" s="1">
        <v>0.41666666666666669</v>
      </c>
      <c r="D81" s="1">
        <v>0.55537386950904388</v>
      </c>
      <c r="E81" s="1">
        <v>0.51802656546489567</v>
      </c>
      <c r="F81" s="1">
        <f t="shared" si="1"/>
        <v>0.51136024278741254</v>
      </c>
    </row>
    <row r="82" spans="1:6" x14ac:dyDescent="0.3">
      <c r="A82">
        <v>81</v>
      </c>
      <c r="B82" t="s">
        <v>88</v>
      </c>
      <c r="C82" s="1">
        <v>0.5</v>
      </c>
      <c r="D82" s="1">
        <v>0.50945674044265588</v>
      </c>
      <c r="E82" s="1">
        <v>0.51581243184296621</v>
      </c>
      <c r="F82" s="1">
        <f t="shared" si="1"/>
        <v>0.50868147818206944</v>
      </c>
    </row>
    <row r="83" spans="1:6" x14ac:dyDescent="0.3">
      <c r="A83">
        <v>82</v>
      </c>
      <c r="B83" t="s">
        <v>60</v>
      </c>
      <c r="C83" s="1">
        <v>0.41666666666666669</v>
      </c>
      <c r="D83" s="1">
        <v>0.55876066898676313</v>
      </c>
      <c r="E83" s="1">
        <v>0.49492017416545719</v>
      </c>
      <c r="F83" s="1">
        <f t="shared" si="1"/>
        <v>0.50727704470141255</v>
      </c>
    </row>
    <row r="84" spans="1:6" x14ac:dyDescent="0.3">
      <c r="A84">
        <v>83</v>
      </c>
      <c r="B84" t="s">
        <v>50</v>
      </c>
      <c r="C84" s="1">
        <v>0.41666666666666669</v>
      </c>
      <c r="D84" s="1">
        <v>0.61283610728736493</v>
      </c>
      <c r="E84" s="1">
        <v>0.37659963436928701</v>
      </c>
      <c r="F84" s="1">
        <f t="shared" si="1"/>
        <v>0.50473462890267085</v>
      </c>
    </row>
    <row r="85" spans="1:6" x14ac:dyDescent="0.3">
      <c r="A85">
        <v>84</v>
      </c>
      <c r="B85" t="s">
        <v>16</v>
      </c>
      <c r="C85" s="1">
        <v>0.41666666666666669</v>
      </c>
      <c r="D85" s="1">
        <v>0.57157708752269576</v>
      </c>
      <c r="E85" s="1">
        <v>0.45792079207920794</v>
      </c>
      <c r="F85" s="1">
        <f t="shared" si="1"/>
        <v>0.50443540844781654</v>
      </c>
    </row>
    <row r="86" spans="1:6" x14ac:dyDescent="0.3">
      <c r="A86">
        <v>85</v>
      </c>
      <c r="B86" t="s">
        <v>138</v>
      </c>
      <c r="C86" s="1">
        <v>0.41666666666666669</v>
      </c>
      <c r="D86" s="1">
        <v>0.55793282541864775</v>
      </c>
      <c r="E86" s="1">
        <v>0.48162729658792652</v>
      </c>
      <c r="F86" s="1">
        <f t="shared" si="1"/>
        <v>0.50353990352297218</v>
      </c>
    </row>
    <row r="87" spans="1:6" x14ac:dyDescent="0.3">
      <c r="A87">
        <v>86</v>
      </c>
      <c r="B87" t="s">
        <v>132</v>
      </c>
      <c r="C87" s="1">
        <v>0.41666666666666669</v>
      </c>
      <c r="D87" s="1">
        <v>0.59194578064924663</v>
      </c>
      <c r="E87" s="1">
        <v>0.40577716643741402</v>
      </c>
      <c r="F87" s="1">
        <f t="shared" si="1"/>
        <v>0.50158384860064353</v>
      </c>
    </row>
    <row r="88" spans="1:6" x14ac:dyDescent="0.3">
      <c r="A88">
        <v>87</v>
      </c>
      <c r="B88" t="s">
        <v>48</v>
      </c>
      <c r="C88" s="1">
        <v>0.46153846153846156</v>
      </c>
      <c r="D88" s="1">
        <v>0.51750864781996941</v>
      </c>
      <c r="E88" s="1">
        <v>0.50837320574162681</v>
      </c>
      <c r="F88" s="1">
        <f t="shared" si="1"/>
        <v>0.50123224073000672</v>
      </c>
    </row>
    <row r="89" spans="1:6" x14ac:dyDescent="0.3">
      <c r="A89">
        <v>88</v>
      </c>
      <c r="B89" t="s">
        <v>72</v>
      </c>
      <c r="C89" s="1">
        <v>0.41666666666666669</v>
      </c>
      <c r="D89" s="1">
        <v>0.55783626845031475</v>
      </c>
      <c r="E89" s="1">
        <v>0.4685430463576159</v>
      </c>
      <c r="F89" s="1">
        <f t="shared" si="1"/>
        <v>0.50022056248122804</v>
      </c>
    </row>
    <row r="90" spans="1:6" x14ac:dyDescent="0.3">
      <c r="A90">
        <v>89</v>
      </c>
      <c r="B90" t="s">
        <v>56</v>
      </c>
      <c r="C90" s="1">
        <v>0.33333333333333331</v>
      </c>
      <c r="D90" s="1">
        <v>0.57640400721115448</v>
      </c>
      <c r="E90" s="1">
        <v>0.49896907216494846</v>
      </c>
      <c r="F90" s="1">
        <f t="shared" si="1"/>
        <v>0.49627760498014767</v>
      </c>
    </row>
    <row r="91" spans="1:6" x14ac:dyDescent="0.3">
      <c r="A91">
        <v>90</v>
      </c>
      <c r="B91" t="s">
        <v>43</v>
      </c>
      <c r="C91" s="1">
        <v>0.41666666666666669</v>
      </c>
      <c r="D91" s="1">
        <v>0.5023643798837597</v>
      </c>
      <c r="E91" s="1">
        <v>0.52810650887573962</v>
      </c>
      <c r="F91" s="1">
        <f t="shared" si="1"/>
        <v>0.48737548382748141</v>
      </c>
    </row>
    <row r="92" spans="1:6" x14ac:dyDescent="0.3">
      <c r="A92">
        <v>91</v>
      </c>
      <c r="B92" t="s">
        <v>54</v>
      </c>
      <c r="C92" s="1">
        <v>0.33333333333333331</v>
      </c>
      <c r="D92" s="1">
        <v>0.59526482262939495</v>
      </c>
      <c r="E92" s="1">
        <v>0.4067055393586006</v>
      </c>
      <c r="F92" s="1">
        <f t="shared" si="1"/>
        <v>0.48264212948768093</v>
      </c>
    </row>
    <row r="93" spans="1:6" x14ac:dyDescent="0.3">
      <c r="A93">
        <v>92</v>
      </c>
      <c r="B93" t="s">
        <v>38</v>
      </c>
      <c r="C93" s="1">
        <v>0.46153846153846156</v>
      </c>
      <c r="D93" s="1">
        <v>0.52165968839898602</v>
      </c>
      <c r="E93" s="1">
        <v>0.42495784148397975</v>
      </c>
      <c r="F93" s="1">
        <f t="shared" si="1"/>
        <v>0.48245391995510334</v>
      </c>
    </row>
    <row r="94" spans="1:6" x14ac:dyDescent="0.3">
      <c r="A94">
        <v>93</v>
      </c>
      <c r="B94" t="s">
        <v>26</v>
      </c>
      <c r="C94" s="1">
        <v>0.46153846153846156</v>
      </c>
      <c r="D94" s="1">
        <v>0.52416500265962629</v>
      </c>
      <c r="E94" s="1">
        <v>0.41895604395604397</v>
      </c>
      <c r="F94" s="1">
        <f t="shared" si="1"/>
        <v>0.48220612770343957</v>
      </c>
    </row>
    <row r="95" spans="1:6" x14ac:dyDescent="0.3">
      <c r="A95">
        <v>94</v>
      </c>
      <c r="B95" t="s">
        <v>29</v>
      </c>
      <c r="C95" s="1">
        <v>0.33333333333333331</v>
      </c>
      <c r="D95" s="1">
        <v>0.56612862584671031</v>
      </c>
      <c r="E95" s="1">
        <v>0.46215780998389694</v>
      </c>
      <c r="F95" s="1">
        <f t="shared" si="1"/>
        <v>0.48193709875266272</v>
      </c>
    </row>
    <row r="96" spans="1:6" x14ac:dyDescent="0.3">
      <c r="A96">
        <v>95</v>
      </c>
      <c r="B96" t="s">
        <v>131</v>
      </c>
      <c r="C96" s="1">
        <v>0.46153846153846156</v>
      </c>
      <c r="D96" s="1">
        <v>0.51411436647694719</v>
      </c>
      <c r="E96" s="1">
        <v>0.41642651296829969</v>
      </c>
      <c r="F96" s="1">
        <f t="shared" si="1"/>
        <v>0.47654842686516397</v>
      </c>
    </row>
    <row r="97" spans="1:6" x14ac:dyDescent="0.3">
      <c r="A97">
        <v>96</v>
      </c>
      <c r="B97" t="s">
        <v>81</v>
      </c>
      <c r="C97" s="1">
        <v>0.33333333333333331</v>
      </c>
      <c r="D97" s="1">
        <v>0.54917238862905104</v>
      </c>
      <c r="E97" s="1">
        <v>0.47387387387387386</v>
      </c>
      <c r="F97" s="1">
        <f t="shared" si="1"/>
        <v>0.47638799611632732</v>
      </c>
    </row>
    <row r="98" spans="1:6" x14ac:dyDescent="0.3">
      <c r="A98">
        <v>97</v>
      </c>
      <c r="B98" t="s">
        <v>22</v>
      </c>
      <c r="C98" s="1">
        <v>0.41666666666666669</v>
      </c>
      <c r="D98" s="1">
        <v>0.50871163867026126</v>
      </c>
      <c r="E98" s="1">
        <v>0.46345514950166111</v>
      </c>
      <c r="F98" s="1">
        <f t="shared" si="1"/>
        <v>0.47438627337721262</v>
      </c>
    </row>
    <row r="99" spans="1:6" x14ac:dyDescent="0.3">
      <c r="A99">
        <v>98</v>
      </c>
      <c r="B99" t="s">
        <v>126</v>
      </c>
      <c r="C99" s="1">
        <v>0.41666666666666669</v>
      </c>
      <c r="D99" s="1">
        <v>0.49627326797089716</v>
      </c>
      <c r="E99" s="1">
        <v>0.48036649214659688</v>
      </c>
      <c r="F99" s="1">
        <f t="shared" si="1"/>
        <v>0.47239492368876446</v>
      </c>
    </row>
    <row r="100" spans="1:6" x14ac:dyDescent="0.3">
      <c r="A100">
        <v>99</v>
      </c>
      <c r="B100" t="s">
        <v>85</v>
      </c>
      <c r="C100" s="1">
        <v>0.53846153846153844</v>
      </c>
      <c r="D100" s="1">
        <v>0.41221150742414459</v>
      </c>
      <c r="E100" s="1">
        <v>0.51557632398753894</v>
      </c>
      <c r="F100" s="1">
        <f t="shared" si="1"/>
        <v>0.46961521932434158</v>
      </c>
    </row>
    <row r="101" spans="1:6" x14ac:dyDescent="0.3">
      <c r="A101">
        <v>100</v>
      </c>
      <c r="B101" t="s">
        <v>140</v>
      </c>
      <c r="C101" s="1">
        <v>0.41666666666666669</v>
      </c>
      <c r="D101" s="1">
        <v>0.50480498317113665</v>
      </c>
      <c r="E101" s="1">
        <v>0.44100580270793038</v>
      </c>
      <c r="F101" s="1">
        <f t="shared" si="1"/>
        <v>0.46682060892921762</v>
      </c>
    </row>
    <row r="102" spans="1:6" x14ac:dyDescent="0.3">
      <c r="A102">
        <v>101</v>
      </c>
      <c r="B102" t="s">
        <v>73</v>
      </c>
      <c r="C102" s="1">
        <v>0.46153846153846156</v>
      </c>
      <c r="D102" s="1">
        <v>0.46657196128917694</v>
      </c>
      <c r="E102" s="1">
        <v>0.47217235188509876</v>
      </c>
      <c r="F102" s="1">
        <f t="shared" si="1"/>
        <v>0.46671368400047852</v>
      </c>
    </row>
    <row r="103" spans="1:6" x14ac:dyDescent="0.3">
      <c r="A103">
        <v>102</v>
      </c>
      <c r="B103" t="s">
        <v>49</v>
      </c>
      <c r="C103" s="1">
        <v>0.33333333333333331</v>
      </c>
      <c r="D103" s="1">
        <v>0.5158719273381186</v>
      </c>
      <c r="E103" s="1">
        <v>0.49046321525885561</v>
      </c>
      <c r="F103" s="1">
        <f t="shared" si="1"/>
        <v>0.46388510081710654</v>
      </c>
    </row>
    <row r="104" spans="1:6" x14ac:dyDescent="0.3">
      <c r="A104">
        <v>103</v>
      </c>
      <c r="B104" t="s">
        <v>112</v>
      </c>
      <c r="C104" s="1">
        <v>0.25</v>
      </c>
      <c r="D104" s="1">
        <v>0.60218455171409258</v>
      </c>
      <c r="E104" s="1">
        <v>0.39875389408099687</v>
      </c>
      <c r="F104" s="1">
        <f t="shared" si="1"/>
        <v>0.46328074937729552</v>
      </c>
    </row>
    <row r="105" spans="1:6" x14ac:dyDescent="0.3">
      <c r="A105">
        <v>104</v>
      </c>
      <c r="B105" t="s">
        <v>102</v>
      </c>
      <c r="C105" s="1">
        <v>0.38461538461538464</v>
      </c>
      <c r="D105" s="1">
        <v>0.51929638212952234</v>
      </c>
      <c r="E105" s="1">
        <v>0.42487046632124353</v>
      </c>
      <c r="F105" s="1">
        <f t="shared" si="1"/>
        <v>0.46201965379891818</v>
      </c>
    </row>
    <row r="106" spans="1:6" x14ac:dyDescent="0.3">
      <c r="A106">
        <v>105</v>
      </c>
      <c r="B106" t="s">
        <v>129</v>
      </c>
      <c r="C106" s="1">
        <v>0.41666666666666669</v>
      </c>
      <c r="D106" s="1">
        <v>0.47330383917785041</v>
      </c>
      <c r="E106" s="1">
        <v>0.48024316109422494</v>
      </c>
      <c r="F106" s="1">
        <f t="shared" si="1"/>
        <v>0.46087937652914812</v>
      </c>
    </row>
    <row r="107" spans="1:6" x14ac:dyDescent="0.3">
      <c r="A107">
        <v>106</v>
      </c>
      <c r="B107" t="s">
        <v>119</v>
      </c>
      <c r="C107" s="1">
        <v>0.41666666666666669</v>
      </c>
      <c r="D107" s="1">
        <v>0.4719321800057581</v>
      </c>
      <c r="E107" s="1">
        <v>0.47487844408427876</v>
      </c>
      <c r="F107" s="1">
        <f t="shared" si="1"/>
        <v>0.45885236769061544</v>
      </c>
    </row>
    <row r="108" spans="1:6" x14ac:dyDescent="0.3">
      <c r="A108">
        <v>107</v>
      </c>
      <c r="B108" t="s">
        <v>64</v>
      </c>
      <c r="C108" s="1">
        <v>0.33333333333333331</v>
      </c>
      <c r="D108" s="1">
        <v>0.55007269362939459</v>
      </c>
      <c r="E108" s="1">
        <v>0.39353891336270191</v>
      </c>
      <c r="F108" s="1">
        <f t="shared" si="1"/>
        <v>0.45675440848870608</v>
      </c>
    </row>
    <row r="109" spans="1:6" x14ac:dyDescent="0.3">
      <c r="A109">
        <v>108</v>
      </c>
      <c r="B109" t="s">
        <v>17</v>
      </c>
      <c r="C109" s="1">
        <v>0.25</v>
      </c>
      <c r="D109" s="1">
        <v>0.5598274485993664</v>
      </c>
      <c r="E109" s="1">
        <v>0.45362318840579713</v>
      </c>
      <c r="F109" s="1">
        <f t="shared" si="1"/>
        <v>0.45581952140113247</v>
      </c>
    </row>
    <row r="110" spans="1:6" x14ac:dyDescent="0.3">
      <c r="A110">
        <v>109</v>
      </c>
      <c r="B110" t="s">
        <v>82</v>
      </c>
      <c r="C110" s="1">
        <v>0.33333333333333331</v>
      </c>
      <c r="D110" s="1">
        <v>0.51838736829884191</v>
      </c>
      <c r="E110" s="1">
        <v>0.45016611295681064</v>
      </c>
      <c r="F110" s="1">
        <f t="shared" si="1"/>
        <v>0.45506854572195693</v>
      </c>
    </row>
    <row r="111" spans="1:6" x14ac:dyDescent="0.3">
      <c r="A111">
        <v>110</v>
      </c>
      <c r="B111" t="s">
        <v>31</v>
      </c>
      <c r="C111" s="1">
        <v>0.33333333333333331</v>
      </c>
      <c r="D111" s="1">
        <v>0.50688613711869523</v>
      </c>
      <c r="E111" s="1">
        <v>0.46178343949044587</v>
      </c>
      <c r="F111" s="1">
        <f t="shared" si="1"/>
        <v>0.4522222617652924</v>
      </c>
    </row>
    <row r="112" spans="1:6" x14ac:dyDescent="0.3">
      <c r="A112">
        <v>111</v>
      </c>
      <c r="B112" t="s">
        <v>103</v>
      </c>
      <c r="C112" s="1">
        <v>0.33333333333333331</v>
      </c>
      <c r="D112" s="1">
        <v>0.5500913135552058</v>
      </c>
      <c r="E112" s="1">
        <v>0.37321428571428572</v>
      </c>
      <c r="F112" s="1">
        <f t="shared" si="1"/>
        <v>0.45168256153950764</v>
      </c>
    </row>
    <row r="113" spans="1:6" x14ac:dyDescent="0.3">
      <c r="A113">
        <v>112</v>
      </c>
      <c r="B113" t="s">
        <v>66</v>
      </c>
      <c r="C113" s="1">
        <v>0.33333333333333331</v>
      </c>
      <c r="D113" s="1">
        <v>0.51995612757944587</v>
      </c>
      <c r="E113" s="1">
        <v>0.43337484433374845</v>
      </c>
      <c r="F113" s="1">
        <f t="shared" si="1"/>
        <v>0.45165510820649335</v>
      </c>
    </row>
    <row r="114" spans="1:6" x14ac:dyDescent="0.3">
      <c r="A114">
        <v>113</v>
      </c>
      <c r="B114" t="s">
        <v>133</v>
      </c>
      <c r="C114" s="1">
        <v>0.3</v>
      </c>
      <c r="D114" s="1">
        <v>0.53641178417742463</v>
      </c>
      <c r="E114" s="1">
        <v>0.41463414634146339</v>
      </c>
      <c r="F114" s="1">
        <f t="shared" si="1"/>
        <v>0.44686442867407816</v>
      </c>
    </row>
    <row r="115" spans="1:6" x14ac:dyDescent="0.3">
      <c r="A115">
        <v>114</v>
      </c>
      <c r="B115" t="s">
        <v>121</v>
      </c>
      <c r="C115" s="1">
        <v>0.33333333333333331</v>
      </c>
      <c r="D115" s="1">
        <v>0.49188153571160981</v>
      </c>
      <c r="E115" s="1">
        <v>0.44463971880492092</v>
      </c>
      <c r="F115" s="1">
        <f t="shared" si="1"/>
        <v>0.44043403089036848</v>
      </c>
    </row>
    <row r="116" spans="1:6" x14ac:dyDescent="0.3">
      <c r="A116">
        <v>115</v>
      </c>
      <c r="B116" t="s">
        <v>25</v>
      </c>
      <c r="C116" s="1">
        <v>0.25</v>
      </c>
      <c r="D116" s="1">
        <v>0.56008239428086759</v>
      </c>
      <c r="E116" s="1">
        <v>0.36915077989601386</v>
      </c>
      <c r="F116" s="1">
        <f t="shared" si="1"/>
        <v>0.43482889211443726</v>
      </c>
    </row>
    <row r="117" spans="1:6" x14ac:dyDescent="0.3">
      <c r="A117">
        <v>116</v>
      </c>
      <c r="B117" t="s">
        <v>19</v>
      </c>
      <c r="C117" s="1">
        <v>0.25</v>
      </c>
      <c r="D117" s="1">
        <v>0.51246719160104981</v>
      </c>
      <c r="E117" s="1">
        <v>0.44313146233382572</v>
      </c>
      <c r="F117" s="1">
        <f t="shared" si="1"/>
        <v>0.42951646138398136</v>
      </c>
    </row>
    <row r="118" spans="1:6" x14ac:dyDescent="0.3">
      <c r="A118">
        <v>117</v>
      </c>
      <c r="B118" t="s">
        <v>134</v>
      </c>
      <c r="C118" s="1">
        <v>0.27272727272727271</v>
      </c>
      <c r="D118" s="1">
        <v>0.50188774226025679</v>
      </c>
      <c r="E118" s="1">
        <v>0.43801652892561982</v>
      </c>
      <c r="F118" s="1">
        <f t="shared" si="1"/>
        <v>0.4286298215433515</v>
      </c>
    </row>
    <row r="119" spans="1:6" x14ac:dyDescent="0.3">
      <c r="A119">
        <v>118</v>
      </c>
      <c r="B119" t="s">
        <v>96</v>
      </c>
      <c r="C119" s="1">
        <v>0.25</v>
      </c>
      <c r="D119" s="1">
        <v>0.50808738022700417</v>
      </c>
      <c r="E119" s="1">
        <v>0.42314647377938519</v>
      </c>
      <c r="F119" s="1">
        <f t="shared" si="1"/>
        <v>0.42233030855834841</v>
      </c>
    </row>
    <row r="120" spans="1:6" x14ac:dyDescent="0.3">
      <c r="A120">
        <v>119</v>
      </c>
      <c r="B120" t="s">
        <v>89</v>
      </c>
      <c r="C120" s="1">
        <v>0.25</v>
      </c>
      <c r="D120" s="1">
        <v>0.46808949801849403</v>
      </c>
      <c r="E120" s="1">
        <v>0.45416666666666666</v>
      </c>
      <c r="F120" s="1">
        <f t="shared" si="1"/>
        <v>0.41008641567591364</v>
      </c>
    </row>
    <row r="121" spans="1:6" x14ac:dyDescent="0.3">
      <c r="A121">
        <v>120</v>
      </c>
      <c r="B121" t="s">
        <v>44</v>
      </c>
      <c r="C121" s="1">
        <v>0.33333333333333331</v>
      </c>
      <c r="D121" s="1">
        <v>0.47532051282051285</v>
      </c>
      <c r="E121" s="1">
        <v>0.33383010432190763</v>
      </c>
      <c r="F121" s="1">
        <f t="shared" si="1"/>
        <v>0.40445111582406668</v>
      </c>
    </row>
    <row r="122" spans="1:6" x14ac:dyDescent="0.3">
      <c r="A122">
        <v>121</v>
      </c>
      <c r="B122" t="s">
        <v>114</v>
      </c>
      <c r="C122" s="1">
        <v>0.25</v>
      </c>
      <c r="D122" s="1">
        <v>0.46239837398373984</v>
      </c>
      <c r="E122" s="1">
        <v>0.42833876221498374</v>
      </c>
      <c r="F122" s="1">
        <f t="shared" si="1"/>
        <v>0.40078387754561584</v>
      </c>
    </row>
    <row r="123" spans="1:6" x14ac:dyDescent="0.3">
      <c r="A123">
        <v>122</v>
      </c>
      <c r="B123" t="s">
        <v>37</v>
      </c>
      <c r="C123" s="1">
        <v>0.25</v>
      </c>
      <c r="D123" s="1">
        <v>0.50849158864426036</v>
      </c>
      <c r="E123" s="1">
        <v>0.3284823284823285</v>
      </c>
      <c r="F123" s="1">
        <f t="shared" si="1"/>
        <v>0.39886637644271228</v>
      </c>
    </row>
    <row r="124" spans="1:6" x14ac:dyDescent="0.3">
      <c r="A124">
        <v>123</v>
      </c>
      <c r="B124" t="s">
        <v>51</v>
      </c>
      <c r="C124" s="1">
        <v>0.23076923076923078</v>
      </c>
      <c r="D124" s="1">
        <v>0.49855395342121006</v>
      </c>
      <c r="E124" s="1">
        <v>0.36299435028248589</v>
      </c>
      <c r="F124" s="1">
        <f t="shared" si="1"/>
        <v>0.3977178719735342</v>
      </c>
    </row>
    <row r="125" spans="1:6" x14ac:dyDescent="0.3">
      <c r="A125">
        <v>124</v>
      </c>
      <c r="B125" t="s">
        <v>32</v>
      </c>
      <c r="C125" s="1">
        <v>0.25</v>
      </c>
      <c r="D125" s="1">
        <v>0.4774682248457775</v>
      </c>
      <c r="E125" s="1">
        <v>0.38250652741514363</v>
      </c>
      <c r="F125" s="1">
        <f t="shared" si="1"/>
        <v>0.39686074427667467</v>
      </c>
    </row>
    <row r="126" spans="1:6" x14ac:dyDescent="0.3">
      <c r="A126">
        <v>125</v>
      </c>
      <c r="B126" t="s">
        <v>108</v>
      </c>
      <c r="C126" s="1">
        <v>8.3333333333333329E-2</v>
      </c>
      <c r="D126" s="1">
        <v>0.5407792207792208</v>
      </c>
      <c r="E126" s="1">
        <v>0.40481927710843374</v>
      </c>
      <c r="F126" s="1">
        <f t="shared" si="1"/>
        <v>0.39242776300005217</v>
      </c>
    </row>
    <row r="127" spans="1:6" x14ac:dyDescent="0.3">
      <c r="A127">
        <v>126</v>
      </c>
      <c r="B127" t="s">
        <v>36</v>
      </c>
      <c r="C127" s="1">
        <v>8.3333333333333329E-2</v>
      </c>
      <c r="D127" s="1">
        <v>0.61446939638128739</v>
      </c>
      <c r="E127" s="1">
        <v>0.2573018080667594</v>
      </c>
      <c r="F127" s="1">
        <f t="shared" si="1"/>
        <v>0.39239348354066683</v>
      </c>
    </row>
    <row r="128" spans="1:6" x14ac:dyDescent="0.3">
      <c r="A128">
        <v>127</v>
      </c>
      <c r="B128" t="s">
        <v>13</v>
      </c>
      <c r="C128" s="1">
        <v>0.16666666666666666</v>
      </c>
      <c r="D128" s="1">
        <v>0.4986041822618108</v>
      </c>
      <c r="E128" s="1">
        <v>0.39366515837104071</v>
      </c>
      <c r="F128" s="1">
        <f t="shared" si="1"/>
        <v>0.38938504739033225</v>
      </c>
    </row>
    <row r="129" spans="1:6" x14ac:dyDescent="0.3">
      <c r="A129">
        <v>128</v>
      </c>
      <c r="B129" t="s">
        <v>90</v>
      </c>
      <c r="C129" s="1">
        <v>8.3333333333333329E-2</v>
      </c>
      <c r="D129" s="1">
        <v>0.57338421812106022</v>
      </c>
      <c r="E129" s="1">
        <v>0.32673267326732675</v>
      </c>
      <c r="F129" s="1">
        <f t="shared" si="1"/>
        <v>0.38920861071069512</v>
      </c>
    </row>
    <row r="130" spans="1:6" x14ac:dyDescent="0.3">
      <c r="A130">
        <v>129</v>
      </c>
      <c r="B130" t="s">
        <v>84</v>
      </c>
      <c r="C130" s="1">
        <v>0.16666666666666666</v>
      </c>
      <c r="D130" s="1">
        <v>0.51519041506204533</v>
      </c>
      <c r="E130" s="1">
        <v>0.3347547974413646</v>
      </c>
      <c r="F130" s="1">
        <f t="shared" ref="F130:F132" si="2">(0.25*C130)+(0.5*D130)+(0.25*E130)</f>
        <v>0.38295057355803053</v>
      </c>
    </row>
    <row r="131" spans="1:6" x14ac:dyDescent="0.3">
      <c r="A131">
        <v>130</v>
      </c>
      <c r="B131" t="s">
        <v>83</v>
      </c>
      <c r="C131" s="1">
        <v>0.16666666666666666</v>
      </c>
      <c r="D131" s="1">
        <v>0.47287849132594612</v>
      </c>
      <c r="E131" s="1">
        <v>0.37855946398659968</v>
      </c>
      <c r="F131" s="1">
        <f t="shared" si="2"/>
        <v>0.37274577832628963</v>
      </c>
    </row>
    <row r="132" spans="1:6" x14ac:dyDescent="0.3">
      <c r="A132">
        <v>131</v>
      </c>
      <c r="B132" t="s">
        <v>70</v>
      </c>
      <c r="C132" s="1">
        <v>8.3333333333333329E-2</v>
      </c>
      <c r="D132" s="1">
        <v>0.48742238415353828</v>
      </c>
      <c r="E132" s="1">
        <v>0.28680688336520077</v>
      </c>
      <c r="F132" s="1">
        <f t="shared" si="2"/>
        <v>0.33624624625140265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WP &amp; SOS</vt:lpstr>
      <vt:lpstr>Score Ratio</vt:lpstr>
      <vt:lpstr>Rating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Derrick Rivers</dc:creator>
  <cp:lastModifiedBy>Derrick Rivers</cp:lastModifiedBy>
  <dcterms:created xsi:type="dcterms:W3CDTF">2025-01-05T23:24:24Z</dcterms:created>
  <dcterms:modified xsi:type="dcterms:W3CDTF">2025-01-05T23:30:45Z</dcterms:modified>
</cp:coreProperties>
</file>